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Megosztott\Fejlesztés\Strandpályázat 4\_VÉGLEGES\Berény\"/>
    </mc:Choice>
  </mc:AlternateContent>
  <workbookProtection workbookAlgorithmName="SHA-512" workbookHashValue="vA4HofesI9TAedt0Dn/rftXiNqBYw9zkfyenY58JHSPbJ/WMO4Q/eOA3BBN5sMiF3w08OFBIVEe5hdAy6kNldg==" workbookSaltValue="QyxQSrhy0E280YIXvEp1gQ==" workbookSpinCount="100000" lockStructure="1"/>
  <bookViews>
    <workbookView xWindow="0" yWindow="0" windowWidth="19200" windowHeight="6465" activeTab="1"/>
  </bookViews>
  <sheets>
    <sheet name="Kitöltési_útmutató" sheetId="3" r:id="rId1"/>
    <sheet name="Eszközlista" sheetId="1" r:id="rId2"/>
    <sheet name="Munka2" sheetId="2" state="hidden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7" i="1" l="1"/>
  <c r="I11" i="1"/>
  <c r="I15" i="1" l="1"/>
  <c r="M18" i="1" l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H10" i="1" l="1"/>
  <c r="H11" i="1"/>
  <c r="H12" i="1"/>
  <c r="H13" i="1"/>
  <c r="H14" i="1"/>
  <c r="H15" i="1"/>
  <c r="J15" i="1" s="1"/>
  <c r="K15" i="1" s="1"/>
  <c r="H16" i="1"/>
  <c r="H17" i="1"/>
  <c r="H18" i="1"/>
  <c r="J18" i="1" s="1"/>
  <c r="H19" i="1"/>
  <c r="J19" i="1" s="1"/>
  <c r="H20" i="1"/>
  <c r="J20" i="1" s="1"/>
  <c r="H21" i="1"/>
  <c r="J21" i="1" s="1"/>
  <c r="H22" i="1"/>
  <c r="J22" i="1" s="1"/>
  <c r="H23" i="1"/>
  <c r="J23" i="1" s="1"/>
  <c r="H24" i="1"/>
  <c r="J24" i="1" s="1"/>
  <c r="H25" i="1"/>
  <c r="J25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H32" i="1"/>
  <c r="J32" i="1" s="1"/>
  <c r="H33" i="1"/>
  <c r="J33" i="1" s="1"/>
  <c r="H34" i="1"/>
  <c r="J34" i="1" s="1"/>
  <c r="H35" i="1"/>
  <c r="J35" i="1" s="1"/>
  <c r="H36" i="1"/>
  <c r="J36" i="1" s="1"/>
  <c r="I10" i="1" l="1"/>
  <c r="J10" i="1" s="1"/>
  <c r="K10" i="1" s="1"/>
  <c r="I16" i="1"/>
  <c r="J16" i="1" s="1"/>
  <c r="K16" i="1" s="1"/>
  <c r="I14" i="1"/>
  <c r="J14" i="1" s="1"/>
  <c r="K14" i="1" s="1"/>
  <c r="J17" i="1"/>
  <c r="K17" i="1" s="1"/>
  <c r="J12" i="1"/>
  <c r="K12" i="1" s="1"/>
  <c r="L12" i="1" s="1"/>
  <c r="M12" i="1" s="1"/>
  <c r="I12" i="1"/>
  <c r="L15" i="1"/>
  <c r="M15" i="1"/>
  <c r="J11" i="1"/>
  <c r="K11" i="1" s="1"/>
  <c r="I13" i="1"/>
  <c r="H37" i="1"/>
  <c r="L10" i="1" l="1"/>
  <c r="M10" i="1"/>
  <c r="L16" i="1"/>
  <c r="M16" i="1"/>
  <c r="L14" i="1"/>
  <c r="M14" i="1" s="1"/>
  <c r="L17" i="1"/>
  <c r="M17" i="1"/>
  <c r="L11" i="1"/>
  <c r="M11" i="1"/>
  <c r="I37" i="1"/>
  <c r="J13" i="1"/>
  <c r="K13" i="1" l="1"/>
  <c r="J37" i="1"/>
  <c r="L13" i="1" l="1"/>
  <c r="M13" i="1" s="1"/>
  <c r="K37" i="1"/>
  <c r="L37" i="1"/>
  <c r="M37" i="1" l="1"/>
</calcChain>
</file>

<file path=xl/sharedStrings.xml><?xml version="1.0" encoding="utf-8"?>
<sst xmlns="http://schemas.openxmlformats.org/spreadsheetml/2006/main" count="150" uniqueCount="137">
  <si>
    <t>Eszköz megnevezése</t>
  </si>
  <si>
    <t>Műszaki paraméterek</t>
  </si>
  <si>
    <t>Piaci ár alátámasztása</t>
  </si>
  <si>
    <t>Mennyiség (db)</t>
  </si>
  <si>
    <t>Internetes forrás hivatkozása</t>
  </si>
  <si>
    <t>Tételes eszközlista</t>
  </si>
  <si>
    <t>Eszközök összesen:</t>
  </si>
  <si>
    <t>Tevékenység</t>
  </si>
  <si>
    <t>Tevékenységek</t>
  </si>
  <si>
    <r>
      <t xml:space="preserve">Árajánlat 
</t>
    </r>
    <r>
      <rPr>
        <sz val="11"/>
        <color theme="1"/>
        <rFont val="Arial"/>
        <family val="2"/>
        <charset val="238"/>
      </rPr>
      <t>(ajánlatot adó neve, fájlnév)</t>
    </r>
  </si>
  <si>
    <t>Pályázó neve:</t>
  </si>
  <si>
    <t>Elszámolható összes költség (Ft)</t>
  </si>
  <si>
    <t>Nem elszámolható költség (Ft)</t>
  </si>
  <si>
    <t xml:space="preserve"> Nettó egységár (Ft)</t>
  </si>
  <si>
    <t>Nettó ár összesen (Ft)</t>
  </si>
  <si>
    <t>KITÖLTÉSI ÚTMUTATÓ</t>
  </si>
  <si>
    <t>I.Pályázat alapadatainak megadása az alábbi bontásban</t>
  </si>
  <si>
    <t>Pályázó neve</t>
  </si>
  <si>
    <t>Pályázat címe</t>
  </si>
  <si>
    <t>Jelen útmutató célja a Magyar Turisztikai Ügynökség Zrt. mint a Miniszterelnöki Kabinetiroda Kezelő szerve és a Kisfaludy2030 Turisztikai Fejlesztő Nonprofit Zrt. által közösen meghirdetett</t>
  </si>
  <si>
    <t>A piaci ár alátámasztása</t>
  </si>
  <si>
    <t>Felhívás D.4 pontjában rögzítetteknek megfelelően az elszámolható költségeket szokásos piaci áron kell figyelembevenni.</t>
  </si>
  <si>
    <t>Árajánlat (ajánlatot adó neve, fájlnév)</t>
  </si>
  <si>
    <t xml:space="preserve">Mennyiség </t>
  </si>
  <si>
    <t>Nettó egységár</t>
  </si>
  <si>
    <t>Az egyes eszközök elszámolható összes költsége oszlopban rögzített összegeknek összhangban kell lenniük a piaci ár alátámasztást szolgáló dokumentumokban közölt eszközárakkal.</t>
  </si>
  <si>
    <t>Áfa (Ft)</t>
  </si>
  <si>
    <t>Bruttó ár összesen (Ft)</t>
  </si>
  <si>
    <t>Igényelt támogatás összege (Ft)</t>
  </si>
  <si>
    <t>PH</t>
  </si>
  <si>
    <r>
      <rPr>
        <u/>
        <sz val="11"/>
        <color theme="1"/>
        <rFont val="Arial"/>
        <family val="2"/>
        <charset val="238"/>
      </rPr>
      <t>Nettó ár összesen:</t>
    </r>
    <r>
      <rPr>
        <sz val="11"/>
        <color theme="1"/>
        <rFont val="Arial"/>
        <family val="2"/>
        <charset val="238"/>
      </rPr>
      <t xml:space="preserve"> Mező a mennyiség és nettó egységár megadása után kitöltődik.</t>
    </r>
  </si>
  <si>
    <r>
      <rPr>
        <i/>
        <u/>
        <sz val="11"/>
        <color theme="1"/>
        <rFont val="Arial"/>
        <family val="2"/>
        <charset val="238"/>
      </rPr>
      <t>Bruttó ár összesen:</t>
    </r>
    <r>
      <rPr>
        <sz val="11"/>
        <color theme="1"/>
        <rFont val="Arial"/>
        <family val="2"/>
        <charset val="238"/>
      </rPr>
      <t xml:space="preserve"> A mező a mennyiség és a bruttó egységár megadása után kitöltődik.</t>
    </r>
  </si>
  <si>
    <r>
      <t xml:space="preserve">Pályázat során </t>
    </r>
    <r>
      <rPr>
        <b/>
        <sz val="11"/>
        <color theme="1"/>
        <rFont val="Arial"/>
        <family val="2"/>
        <charset val="238"/>
      </rPr>
      <t>támogatás kizárólag a 20.000 Ft egyedi nettó értéket meghaladó eszközök beszerzésére nyújtható</t>
    </r>
    <r>
      <rPr>
        <sz val="11"/>
        <color theme="1"/>
        <rFont val="Arial"/>
        <family val="2"/>
        <charset val="238"/>
      </rPr>
      <t>.</t>
    </r>
  </si>
  <si>
    <r>
      <rPr>
        <i/>
        <u/>
        <sz val="11"/>
        <color theme="1"/>
        <rFont val="Arial"/>
        <family val="2"/>
        <charset val="238"/>
      </rPr>
      <t>Igényelt támogatás összege</t>
    </r>
    <r>
      <rPr>
        <sz val="11"/>
        <color theme="1"/>
        <rFont val="Arial"/>
        <family val="2"/>
        <charset val="238"/>
      </rPr>
      <t>: Kérjük megadni az eszközbeszerzés során igényelni kívánt támogatás összegét.</t>
    </r>
  </si>
  <si>
    <r>
      <rPr>
        <i/>
        <u/>
        <sz val="11"/>
        <color theme="1"/>
        <rFont val="Arial"/>
        <family val="2"/>
        <charset val="238"/>
      </rPr>
      <t>Nem elszámolható költség:</t>
    </r>
    <r>
      <rPr>
        <sz val="11"/>
        <color theme="1"/>
        <rFont val="Arial"/>
        <family val="2"/>
        <charset val="238"/>
      </rPr>
      <t xml:space="preserve"> Mező az elszámolható összeg költség és az igényelt támogatás összege cellák adatainak megadása után kitöltődik.</t>
    </r>
  </si>
  <si>
    <t xml:space="preserve"> Így a Pénzügyi elszámolási útmutatóban foglaltak szerint eszközbeszerzéshez minimum egy darab, az áru részletes tartalmát bemutató specifikált árajánlat benyújtása beszerzésenként.</t>
  </si>
  <si>
    <r>
      <rPr>
        <b/>
        <sz val="11"/>
        <color theme="1"/>
        <rFont val="Arial"/>
        <family val="2"/>
        <charset val="238"/>
      </rPr>
      <t>Amennyiben 20.000 Ft egyedi nettó érték alatti tétel kerül rögzítésre hibaüzet jelenik meg a cellában</t>
    </r>
    <r>
      <rPr>
        <sz val="11"/>
        <color theme="1"/>
        <rFont val="Arial"/>
        <family val="2"/>
        <charset val="238"/>
      </rPr>
      <t>. Hibaüzenet esetén a</t>
    </r>
    <r>
      <rPr>
        <b/>
        <sz val="11"/>
        <color theme="1"/>
        <rFont val="Arial"/>
        <family val="2"/>
        <charset val="238"/>
      </rPr>
      <t xml:space="preserve"> tétel korrigálása szükséges</t>
    </r>
    <r>
      <rPr>
        <sz val="11"/>
        <color theme="1"/>
        <rFont val="Arial"/>
        <family val="2"/>
        <charset val="238"/>
      </rPr>
      <t xml:space="preserve"> a felhívásban foglaltaknak megfelelően.</t>
    </r>
  </si>
  <si>
    <r>
      <rPr>
        <i/>
        <u/>
        <sz val="11"/>
        <color theme="1"/>
        <rFont val="Arial"/>
        <family val="2"/>
        <charset val="238"/>
      </rPr>
      <t>Elszámolható összes költség:</t>
    </r>
    <r>
      <rPr>
        <sz val="11"/>
        <color theme="1"/>
        <rFont val="Arial"/>
        <family val="2"/>
        <charset val="238"/>
      </rPr>
      <t xml:space="preserve"> Kérjük megadni a támogatási igényben rögzített megvalósítani tervezett tevékenységekhez beszerezni kívánt eszközök költségét a pályázó Áfa levonási jogára vonatkozó nyilatkozata szerint.</t>
    </r>
  </si>
  <si>
    <t>A táblázatban közölt adatokat a pályázathoz csatolt piaci ár alátámasztására szolgáló dokumentumokban foglaltakkal egyező tartalommal szükséges megadni.</t>
  </si>
  <si>
    <t>Tételes eszközlista dátum és Pályázó képviselőjének aláírását követően Támogató részére a Pályázati adatlap mellékleteként benyújtható.</t>
  </si>
  <si>
    <t>1.3 Vizesblokkok működéséhez szükséges eszközök beszerzése</t>
  </si>
  <si>
    <t>2.3 Baba-mama szoba eszközeinek beszerzése</t>
  </si>
  <si>
    <t>5. Utcabútorok, kültéri elemek megújítása, telepítése</t>
  </si>
  <si>
    <t>8.1 Tájékoztató információs pontok létrehozása</t>
  </si>
  <si>
    <t>8.2 Pénztár és strand bejárat egységes arculatának kialakítása</t>
  </si>
  <si>
    <t>8.3 Fizetős strandok esetén a beléptető rendszer kialakítása</t>
  </si>
  <si>
    <t>8.4 Tájékoztatást szolgáló infrastruktúra kiépítése</t>
  </si>
  <si>
    <t>9. Wifi elérhetőség biztosítása</t>
  </si>
  <si>
    <t>10. Árnyékolók, napvitorlák beszerzése, kihelyezése</t>
  </si>
  <si>
    <t>11. Bűnmegelőzési tevékenység</t>
  </si>
  <si>
    <t>12. Akadálymentesítés</t>
  </si>
  <si>
    <r>
      <rPr>
        <i/>
        <u/>
        <sz val="11"/>
        <color theme="1"/>
        <rFont val="Arial"/>
        <family val="2"/>
        <charset val="238"/>
      </rPr>
      <t>Tevékenységek:</t>
    </r>
    <r>
      <rPr>
        <sz val="11"/>
        <color theme="1"/>
        <rFont val="Arial"/>
        <family val="2"/>
        <charset val="238"/>
      </rPr>
      <t xml:space="preserve"> Legördülő listából szükséges kiválasztani a fejlesztés során megvalósítani kívánt egyes tevékenységeket, tevékenységenként külön sorban, amelyekhez eszközbeszerzés tervezett.</t>
    </r>
  </si>
  <si>
    <t>Figyelemmel a felhívás D.1 pontjában foglaltakra.</t>
  </si>
  <si>
    <t>Jelen kimutatásban szükséges rögzíteni az egyes tevékenységekhez kapcsolódóan beszerzésre kerülő eszközöket egyértelmű elnevezéssel, tételenként, igazodva a felhívás D.1., valamint D.1.1 pontjában leírtakra.</t>
  </si>
  <si>
    <r>
      <t>I.</t>
    </r>
    <r>
      <rPr>
        <b/>
        <sz val="7"/>
        <color theme="1"/>
        <rFont val="Times New Roman"/>
        <family val="1"/>
        <charset val="238"/>
      </rPr>
      <t xml:space="preserve">             </t>
    </r>
    <r>
      <rPr>
        <b/>
        <sz val="12"/>
        <color rgb="FF000000"/>
        <rFont val="Arial"/>
        <family val="2"/>
        <charset val="238"/>
      </rPr>
      <t>Önállóan támogatható tevékenységek:</t>
    </r>
  </si>
  <si>
    <r>
      <t>1.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2"/>
        <color rgb="FF000000"/>
        <rFont val="Arial"/>
        <family val="2"/>
        <charset val="238"/>
      </rPr>
      <t>Vizesblokk/ok felújítása, létesítése családbarát szempontok alapján, kiemelten kezelve a kisgyermekkel használható vizesblokkok kialakítását</t>
    </r>
  </si>
  <si>
    <r>
      <t>1.1.</t>
    </r>
    <r>
      <rPr>
        <sz val="7"/>
        <color theme="1"/>
        <rFont val="Times New Roman"/>
        <family val="1"/>
        <charset val="238"/>
      </rPr>
      <t xml:space="preserve">  </t>
    </r>
    <r>
      <rPr>
        <sz val="12"/>
        <color rgb="FF000000"/>
        <rFont val="Arial"/>
        <family val="2"/>
        <charset val="238"/>
      </rPr>
      <t>Meglévő vizesblokkok felújítása és átalakítása családbarát szempontok szerint</t>
    </r>
  </si>
  <si>
    <r>
      <t>1.2.</t>
    </r>
    <r>
      <rPr>
        <sz val="7"/>
        <color theme="1"/>
        <rFont val="Times New Roman"/>
        <family val="1"/>
        <charset val="238"/>
      </rPr>
      <t xml:space="preserve">  </t>
    </r>
    <r>
      <rPr>
        <sz val="12"/>
        <color rgb="FF000000"/>
        <rFont val="Arial"/>
        <family val="2"/>
        <charset val="238"/>
      </rPr>
      <t>Új vizesblokkok létesítése családbarát szempontok alkalmazásával - 2. sz. segédlet</t>
    </r>
  </si>
  <si>
    <r>
      <t>1.3.</t>
    </r>
    <r>
      <rPr>
        <sz val="7"/>
        <color theme="1"/>
        <rFont val="Times New Roman"/>
        <family val="1"/>
        <charset val="238"/>
      </rPr>
      <t xml:space="preserve">  </t>
    </r>
    <r>
      <rPr>
        <sz val="12"/>
        <color rgb="FF000000"/>
        <rFont val="Arial"/>
        <family val="2"/>
        <charset val="238"/>
      </rPr>
      <t>Vizesblokkok működéséhez szükséges eszközök beszerzése</t>
    </r>
  </si>
  <si>
    <r>
      <t>I.</t>
    </r>
    <r>
      <rPr>
        <b/>
        <sz val="7"/>
        <color rgb="FF231F20"/>
        <rFont val="Times New Roman"/>
        <family val="1"/>
        <charset val="238"/>
      </rPr>
      <t xml:space="preserve">             </t>
    </r>
    <r>
      <rPr>
        <b/>
        <sz val="12"/>
        <color rgb="FF231F20"/>
        <rFont val="Arial"/>
        <family val="2"/>
        <charset val="238"/>
      </rPr>
      <t>Önállóan nem támogatható tevékenységek:</t>
    </r>
  </si>
  <si>
    <r>
      <t>2.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2"/>
        <color rgb="FF000000"/>
        <rFont val="Arial"/>
        <family val="2"/>
        <charset val="238"/>
      </rPr>
      <t xml:space="preserve">Baba-mama szoba létesítése </t>
    </r>
  </si>
  <si>
    <r>
      <t>2.1.</t>
    </r>
    <r>
      <rPr>
        <sz val="7"/>
        <color theme="1"/>
        <rFont val="Times New Roman"/>
        <family val="1"/>
        <charset val="238"/>
      </rPr>
      <t xml:space="preserve">  </t>
    </r>
    <r>
      <rPr>
        <sz val="12"/>
        <color theme="1"/>
        <rFont val="Arial"/>
        <family val="2"/>
        <charset val="238"/>
      </rPr>
      <t>Meglévő baba-mama szoba felújítása</t>
    </r>
  </si>
  <si>
    <r>
      <t>2.2.</t>
    </r>
    <r>
      <rPr>
        <sz val="7"/>
        <color theme="1"/>
        <rFont val="Times New Roman"/>
        <family val="1"/>
        <charset val="238"/>
      </rPr>
      <t xml:space="preserve">  </t>
    </r>
    <r>
      <rPr>
        <sz val="12"/>
        <color theme="1"/>
        <rFont val="Arial"/>
        <family val="2"/>
        <charset val="238"/>
      </rPr>
      <t>Új baba-mama szoba létesítése</t>
    </r>
  </si>
  <si>
    <r>
      <t>2.3.</t>
    </r>
    <r>
      <rPr>
        <sz val="7"/>
        <color theme="1"/>
        <rFont val="Times New Roman"/>
        <family val="1"/>
        <charset val="238"/>
      </rPr>
      <t xml:space="preserve">  </t>
    </r>
    <r>
      <rPr>
        <sz val="12"/>
        <color theme="1"/>
        <rFont val="Arial"/>
        <family val="2"/>
        <charset val="238"/>
      </rPr>
      <t>Baba-mama szoba eszközeinek beszerzése</t>
    </r>
  </si>
  <si>
    <r>
      <t>3.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2"/>
        <color theme="1"/>
        <rFont val="Arial"/>
        <family val="2"/>
        <charset val="238"/>
      </rPr>
      <t>Vízbejutás feltételeinek javítása</t>
    </r>
  </si>
  <si>
    <r>
      <t>3.1.</t>
    </r>
    <r>
      <rPr>
        <sz val="7"/>
        <color theme="1"/>
        <rFont val="Times New Roman"/>
        <family val="1"/>
        <charset val="238"/>
      </rPr>
      <t xml:space="preserve">  </t>
    </r>
    <r>
      <rPr>
        <sz val="12"/>
        <color theme="1"/>
        <rFont val="Arial"/>
        <family val="2"/>
        <charset val="238"/>
      </rPr>
      <t>Stégek, akadálymentes stégek és napozó stégek felújítása</t>
    </r>
  </si>
  <si>
    <r>
      <t>3.2.</t>
    </r>
    <r>
      <rPr>
        <sz val="7"/>
        <color theme="1"/>
        <rFont val="Times New Roman"/>
        <family val="1"/>
        <charset val="238"/>
      </rPr>
      <t xml:space="preserve">  </t>
    </r>
    <r>
      <rPr>
        <sz val="12"/>
        <color theme="1"/>
        <rFont val="Arial"/>
        <family val="2"/>
        <charset val="238"/>
      </rPr>
      <t>Új stégek, akadálymentes stégek és napozó stégek telepítése</t>
    </r>
  </si>
  <si>
    <r>
      <t>4.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2"/>
        <color theme="1"/>
        <rFont val="Arial"/>
        <family val="2"/>
        <charset val="238"/>
      </rPr>
      <t>Zöldterületi felületek, közlekedési infrastruktúra fejlesztése</t>
    </r>
  </si>
  <si>
    <r>
      <t>4.1.</t>
    </r>
    <r>
      <rPr>
        <sz val="7"/>
        <color theme="1"/>
        <rFont val="Times New Roman"/>
        <family val="1"/>
        <charset val="238"/>
      </rPr>
      <t xml:space="preserve">  </t>
    </r>
    <r>
      <rPr>
        <sz val="12"/>
        <color theme="1"/>
        <rFont val="Arial"/>
        <family val="2"/>
        <charset val="238"/>
      </rPr>
      <t>Füvesítés, növények újratelepítése, virágosítás, fiatalító metszés</t>
    </r>
  </si>
  <si>
    <r>
      <t>4.2.</t>
    </r>
    <r>
      <rPr>
        <sz val="7"/>
        <color theme="1"/>
        <rFont val="Times New Roman"/>
        <family val="1"/>
        <charset val="238"/>
      </rPr>
      <t xml:space="preserve">  </t>
    </r>
    <r>
      <rPr>
        <sz val="12"/>
        <color theme="1"/>
        <rFont val="Arial"/>
        <family val="2"/>
        <charset val="238"/>
      </rPr>
      <t>Öntözőrendszer kiépítése</t>
    </r>
  </si>
  <si>
    <r>
      <t>4.3.</t>
    </r>
    <r>
      <rPr>
        <sz val="7"/>
        <color theme="1"/>
        <rFont val="Times New Roman"/>
        <family val="1"/>
        <charset val="238"/>
      </rPr>
      <t xml:space="preserve">  </t>
    </r>
    <r>
      <rPr>
        <sz val="12"/>
        <color theme="1"/>
        <rFont val="Arial"/>
        <family val="2"/>
        <charset val="238"/>
      </rPr>
      <t>Csapadékelvezetés kialakítása, javítása, cseréje</t>
    </r>
  </si>
  <si>
    <r>
      <t>4.4.</t>
    </r>
    <r>
      <rPr>
        <sz val="7"/>
        <color theme="1"/>
        <rFont val="Times New Roman"/>
        <family val="1"/>
        <charset val="238"/>
      </rPr>
      <t xml:space="preserve">  </t>
    </r>
    <r>
      <rPr>
        <sz val="12"/>
        <color theme="1"/>
        <rFont val="Arial"/>
        <family val="2"/>
        <charset val="238"/>
      </rPr>
      <t xml:space="preserve">Térburkolat cseréje, meglévő térburkolat javítása, megújítása </t>
    </r>
  </si>
  <si>
    <r>
      <t>4.5.</t>
    </r>
    <r>
      <rPr>
        <sz val="7"/>
        <color theme="1"/>
        <rFont val="Times New Roman"/>
        <family val="1"/>
        <charset val="238"/>
      </rPr>
      <t xml:space="preserve">  </t>
    </r>
    <r>
      <rPr>
        <sz val="12"/>
        <color theme="1"/>
        <rFont val="Arial"/>
        <family val="2"/>
        <charset val="238"/>
      </rPr>
      <t>Napelemes kandeláberek kihelyezése</t>
    </r>
  </si>
  <si>
    <r>
      <t>5.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2"/>
        <color theme="1"/>
        <rFont val="Arial"/>
        <family val="2"/>
        <charset val="238"/>
      </rPr>
      <t>Utcabútorok, kültéri elemek megújítása, telepítése, cseréje</t>
    </r>
  </si>
  <si>
    <r>
      <t>6.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2"/>
        <color theme="1"/>
        <rFont val="Arial"/>
        <family val="2"/>
        <charset val="238"/>
      </rPr>
      <t>Öltözőkabinok és beltéri öltözők felújítása, újak létesítése családbarát szempontok alapján, egységes megjelenés biztosításával</t>
    </r>
  </si>
  <si>
    <r>
      <t>6.1.</t>
    </r>
    <r>
      <rPr>
        <sz val="7"/>
        <color theme="1"/>
        <rFont val="Times New Roman"/>
        <family val="1"/>
        <charset val="238"/>
      </rPr>
      <t xml:space="preserve">  </t>
    </r>
    <r>
      <rPr>
        <sz val="12"/>
        <color theme="1"/>
        <rFont val="Arial"/>
        <family val="2"/>
        <charset val="238"/>
      </rPr>
      <t>Meglévő öltözőkabinok és beltéri öltözők felújítása családbarát szempontok alapján</t>
    </r>
  </si>
  <si>
    <r>
      <t>6.2.</t>
    </r>
    <r>
      <rPr>
        <sz val="7"/>
        <color theme="1"/>
        <rFont val="Times New Roman"/>
        <family val="1"/>
        <charset val="238"/>
      </rPr>
      <t xml:space="preserve">  </t>
    </r>
    <r>
      <rPr>
        <sz val="12"/>
        <color theme="1"/>
        <rFont val="Arial"/>
        <family val="2"/>
        <charset val="238"/>
      </rPr>
      <t>Új öltözőkabinok és beltéri öltözők létesítése családbarát szempontok alapján</t>
    </r>
  </si>
  <si>
    <r>
      <t>7.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2"/>
        <color theme="1"/>
        <rFont val="Arial"/>
        <family val="2"/>
        <charset val="238"/>
      </rPr>
      <t>Kültéri zuhanyzók felújítása, létesítése</t>
    </r>
  </si>
  <si>
    <r>
      <t>7.1.</t>
    </r>
    <r>
      <rPr>
        <sz val="7"/>
        <color theme="1"/>
        <rFont val="Times New Roman"/>
        <family val="1"/>
        <charset val="238"/>
      </rPr>
      <t xml:space="preserve">  </t>
    </r>
    <r>
      <rPr>
        <sz val="12"/>
        <color theme="1"/>
        <rFont val="Arial"/>
        <family val="2"/>
        <charset val="238"/>
      </rPr>
      <t>Meglévő kültéri zuhanyzók felújítása</t>
    </r>
  </si>
  <si>
    <r>
      <t>7.2.</t>
    </r>
    <r>
      <rPr>
        <sz val="7"/>
        <color theme="1"/>
        <rFont val="Times New Roman"/>
        <family val="1"/>
        <charset val="238"/>
      </rPr>
      <t xml:space="preserve">  </t>
    </r>
    <r>
      <rPr>
        <sz val="12"/>
        <color theme="1"/>
        <rFont val="Arial"/>
        <family val="2"/>
        <charset val="238"/>
      </rPr>
      <t>Új kültéri zuhanyzók telepítése</t>
    </r>
  </si>
  <si>
    <r>
      <t>8.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2"/>
        <color theme="1"/>
        <rFont val="Arial"/>
        <family val="2"/>
        <charset val="238"/>
      </rPr>
      <t>Tájékoztató információs pontok létrehozása (pl. iránymutató táblák, vízszint, vízminőség, hőfok jelző táblák, felületek), továbbá a pénztár és bejárat egységes arculatának kialakítása</t>
    </r>
  </si>
  <si>
    <r>
      <t>8.1.</t>
    </r>
    <r>
      <rPr>
        <sz val="7"/>
        <color theme="1"/>
        <rFont val="Times New Roman"/>
        <family val="1"/>
        <charset val="238"/>
      </rPr>
      <t xml:space="preserve">  </t>
    </r>
    <r>
      <rPr>
        <sz val="12"/>
        <color theme="1"/>
        <rFont val="Arial"/>
        <family val="2"/>
        <charset val="238"/>
      </rPr>
      <t>Tájékoztató információs pontok létrehozása</t>
    </r>
  </si>
  <si>
    <r>
      <t>8.2.</t>
    </r>
    <r>
      <rPr>
        <sz val="7"/>
        <color theme="1"/>
        <rFont val="Times New Roman"/>
        <family val="1"/>
        <charset val="238"/>
      </rPr>
      <t xml:space="preserve">  </t>
    </r>
    <r>
      <rPr>
        <sz val="12"/>
        <color theme="1"/>
        <rFont val="Arial"/>
        <family val="2"/>
        <charset val="238"/>
      </rPr>
      <t>Pénztár és strand bejárat egységes arculatának kialakítása</t>
    </r>
  </si>
  <si>
    <r>
      <t>8.3.</t>
    </r>
    <r>
      <rPr>
        <sz val="7"/>
        <color theme="1"/>
        <rFont val="Times New Roman"/>
        <family val="1"/>
        <charset val="238"/>
      </rPr>
      <t xml:space="preserve">  </t>
    </r>
    <r>
      <rPr>
        <sz val="12"/>
        <color theme="1"/>
        <rFont val="Arial"/>
        <family val="2"/>
        <charset val="238"/>
      </rPr>
      <t>Fizetős strandok esetén a beléptető rendszer kialakítása</t>
    </r>
  </si>
  <si>
    <r>
      <t>8.4.</t>
    </r>
    <r>
      <rPr>
        <sz val="7"/>
        <color theme="1"/>
        <rFont val="Times New Roman"/>
        <family val="1"/>
        <charset val="238"/>
      </rPr>
      <t xml:space="preserve">  </t>
    </r>
    <r>
      <rPr>
        <sz val="12"/>
        <color theme="1"/>
        <rFont val="Arial"/>
        <family val="2"/>
        <charset val="238"/>
      </rPr>
      <t>Tájékoztatást szolgáló infrastruktúra kiépítése</t>
    </r>
  </si>
  <si>
    <r>
      <t>9.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2"/>
        <color theme="1"/>
        <rFont val="Arial"/>
        <family val="2"/>
        <charset val="238"/>
      </rPr>
      <t>Wifi elérhetőség biztosítása (térítésmentes wifi hálózat kialakítása)</t>
    </r>
  </si>
  <si>
    <r>
      <t>10.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2"/>
        <color theme="1"/>
        <rFont val="Arial"/>
        <family val="2"/>
        <charset val="238"/>
      </rPr>
      <t>Árnyékolók, napvitorlák beszerzése, kihelyezése</t>
    </r>
  </si>
  <si>
    <t>11. Bűnmegelőzési tevékenység támogatása</t>
  </si>
  <si>
    <r>
      <t>12.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2"/>
        <color theme="1"/>
        <rFont val="Arial"/>
        <family val="2"/>
        <charset val="238"/>
      </rPr>
      <t>Akadálymentesítés</t>
    </r>
  </si>
  <si>
    <r>
      <t>13.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2"/>
        <color theme="1"/>
        <rFont val="Arial"/>
        <family val="2"/>
        <charset val="238"/>
      </rPr>
      <t>Projektmenedzsment</t>
    </r>
  </si>
  <si>
    <t>Kisfaludy Strandfejlesztési Konstrukció IV. ütem című pályázati felhívásra benyújtandó 5 . sz. melléklet Eszközlista" kimutatás kitöltésében nyújtson segítséget.</t>
  </si>
  <si>
    <t>A legördülő menűsorban a támogatható tevékenységek sorszámozása a felhívással egyező.</t>
  </si>
  <si>
    <t>Megvalósítás helyszíne:</t>
  </si>
  <si>
    <t>Pályázati felhívás címe:</t>
  </si>
  <si>
    <t>Kisfaludy Strandfejlesztési Konstrukció IV. ütem</t>
  </si>
  <si>
    <t>Pályázati felhívás címe</t>
  </si>
  <si>
    <t>Megvalósítás helyszíne</t>
  </si>
  <si>
    <t>Kérjük az egyes költségelemekhez tartozó elszámolható összköltség összegét a 4.sz. melléklet költségterv kimutatás releváns sorába felvezetni.</t>
  </si>
  <si>
    <t>Projekt megnevezése:</t>
  </si>
  <si>
    <t>Pályázó címe:</t>
  </si>
  <si>
    <t>Projekt megnevezése</t>
  </si>
  <si>
    <t>Balatonberény Község Önkormányzata</t>
  </si>
  <si>
    <t xml:space="preserve">8649 Balatonberény Kossuth tér 1. </t>
  </si>
  <si>
    <t>Balatonberény Naturista strand fejlesztése III. ütem</t>
  </si>
  <si>
    <t>8649 Balatonberény, Hétvezér u. 2.</t>
  </si>
  <si>
    <t>Egyedileg tervezett napvitorlák a minilidó homokos parti területe fölé</t>
  </si>
  <si>
    <t>Arculati kézikönyv szerint</t>
  </si>
  <si>
    <t>100x100x100 cm fa ládák</t>
  </si>
  <si>
    <t>10 db köztéri virágtartó beszerzése és telepítése</t>
  </si>
  <si>
    <t>https://alexbutor.hu/utcabutor/termekek/utcai-es-kulteri-padok/fa-ulofelulettel/p-46-madrid-pad-3-szemelyes-tamlas-madrid-pad-3-szemelyes-tamlas/</t>
  </si>
  <si>
    <t>Köztéri padok beszerzése és telepítése "Madrid" 3 személyes, támlás</t>
  </si>
  <si>
    <t>177x77x70 cm méretű, váza horganyzott 50 x 25 mm-es síkovál csőből készül, ülőfelületük és háttámlájuk kültéri lazúrozással kezelt tölgyléc</t>
  </si>
  <si>
    <t>Zsindelyes filagória alapozva, színre festve</t>
  </si>
  <si>
    <t>borovi fenyőből, rönkfából készült tartóoszlopokkal 1,5 m széles, 6 személyes</t>
  </si>
  <si>
    <t>https://filagoria.hu/termek/zsindelyes-filagoria-alapozva-szinre-festve/</t>
  </si>
  <si>
    <t>https://www.kulteributorok.hu/napozoagyak-93/muanyag-napozoagyak-110/tropico-rakasolhato-napozoagy</t>
  </si>
  <si>
    <t>Nardi Tropico napozóágy rakásolható</t>
  </si>
  <si>
    <t>Mérete 194,5cm x 69cm x 91cm, Ülés magassága: 38cm</t>
  </si>
  <si>
    <t>http://www.acelkft.hu/termekeink/fedett-kerekpartarolok/fkpt-30-sarvar-fedett-kerekpartarolo</t>
  </si>
  <si>
    <t>FKPT 30 Sárvár fedett kerékpártároló</t>
  </si>
  <si>
    <t xml:space="preserve">3000x2100x2400 mm, fémvázas, légkamrás polikarbonát tetővel </t>
  </si>
  <si>
    <t>Tájékoztató táblák a szolgáltatásokról</t>
  </si>
  <si>
    <t>"05_Acél Kft árközlés fedett kerékpártároló.pdf"</t>
  </si>
  <si>
    <t>Szín-Vonal Dekor Kft "05_Szín-Vonal Dekor Kft árajánlat táblák.pdf"</t>
  </si>
  <si>
    <t>Kertrendező Kft "05_Kertrendező Kft árajánlat virágtartók.pdf"</t>
  </si>
  <si>
    <t>Alexbútor kft "05_Alexbútor Kft árajánlat padok.pdf" Az interneten megadott 88.000 Ft-os áron felül az egységár 5.000 Ft/db szállítási költséget is tartalmaz.</t>
  </si>
  <si>
    <t>Az interneten megadott bruttó áron felül (ami nettó 148.031 Ft) az egységár nettó 21.969 Ft/db szállítási költséget is tartalmaz. "05_Filagória árajánlat rönkpad.pdf"</t>
  </si>
  <si>
    <t>Az internetes ár bruttó 40.289 Ft + 6.200 Ft szállítás darabonként Gold Caffé Kft "05_Gold Caffé Kft napozóágy.pdf"</t>
  </si>
  <si>
    <t>Kültéri, Parki Hulladékgyűjtő URBAN.19CS</t>
  </si>
  <si>
    <t xml:space="preserve">Összmagasság (mm): 1000 Rögzítés: talplemezen keresztül Tartály magasság (mm): 700 Tartályok száma: 1 Anyag: fém + fa Fedéllel Súly (kg): 45 Tartály térfogat (liter): 70 </t>
  </si>
  <si>
    <t>https://www.streetbutor.hu/kulteri-parki-hulladekgyujto-urban-19cs/</t>
  </si>
  <si>
    <t>Polyduct Zrt "05_Polyduct Zrt árajánlat hulladékgyűjtő.pdf"</t>
  </si>
  <si>
    <t>Horváth László</t>
  </si>
  <si>
    <t>polgármester</t>
  </si>
  <si>
    <t>Kelt: Balatonberény, 2020.09.30.</t>
  </si>
  <si>
    <t>Hydroline Plusz Kft "05_Hydroline Plusz Kft árajánlat napvitorla.pdf"</t>
  </si>
  <si>
    <t>4x4x3m háromszög alakú napvitorla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</si>
</sst>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  <numFmt numFmtId="165" formatCode="_-* #,##0\ _F_t_-;\-* #,##0\ _F_t_-;_-* &quot;-&quot;\ _F_t_-;_-@_-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i/>
      <u/>
      <sz val="11"/>
      <color theme="1"/>
      <name val="Arial"/>
      <family val="2"/>
      <charset val="238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rgb="FF231F20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2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sz val="12"/>
      <color rgb="FF000000"/>
      <name val="Arial"/>
      <family val="2"/>
      <charset val="238"/>
    </font>
    <font>
      <b/>
      <sz val="12"/>
      <color rgb="FF231F20"/>
      <name val="Arial"/>
      <family val="2"/>
      <charset val="238"/>
    </font>
    <font>
      <b/>
      <sz val="7"/>
      <color rgb="FF231F2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D78B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/>
    <xf numFmtId="0" fontId="9" fillId="0" borderId="0" xfId="0" applyFont="1"/>
    <xf numFmtId="0" fontId="11" fillId="0" borderId="0" xfId="0" applyFont="1"/>
    <xf numFmtId="0" fontId="3" fillId="0" borderId="0" xfId="0" applyFont="1" applyAlignment="1">
      <alignment horizontal="left"/>
    </xf>
    <xf numFmtId="0" fontId="3" fillId="0" borderId="16" xfId="0" applyFont="1" applyBorder="1" applyAlignment="1" applyProtection="1">
      <alignment vertical="top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165" fontId="3" fillId="0" borderId="3" xfId="1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165" fontId="3" fillId="0" borderId="1" xfId="1" applyNumberFormat="1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165" fontId="3" fillId="0" borderId="2" xfId="1" applyNumberFormat="1" applyFont="1" applyBorder="1" applyAlignment="1" applyProtection="1">
      <alignment horizontal="center"/>
      <protection locked="0"/>
    </xf>
    <xf numFmtId="165" fontId="3" fillId="0" borderId="5" xfId="1" applyNumberFormat="1" applyFont="1" applyBorder="1" applyAlignment="1" applyProtection="1">
      <alignment horizontal="center" vertical="center"/>
      <protection locked="0"/>
    </xf>
    <xf numFmtId="165" fontId="3" fillId="0" borderId="4" xfId="1" applyNumberFormat="1" applyFont="1" applyBorder="1" applyAlignment="1" applyProtection="1">
      <alignment horizontal="center" vertical="center"/>
      <protection locked="0"/>
    </xf>
    <xf numFmtId="165" fontId="3" fillId="0" borderId="4" xfId="1" applyNumberFormat="1" applyFont="1" applyBorder="1" applyAlignment="1" applyProtection="1">
      <alignment horizontal="center"/>
      <protection locked="0"/>
    </xf>
    <xf numFmtId="165" fontId="3" fillId="0" borderId="15" xfId="1" applyNumberFormat="1" applyFont="1" applyBorder="1" applyAlignment="1" applyProtection="1">
      <alignment horizontal="center"/>
      <protection locked="0"/>
    </xf>
    <xf numFmtId="165" fontId="3" fillId="0" borderId="4" xfId="0" applyNumberFormat="1" applyFont="1" applyBorder="1" applyAlignment="1" applyProtection="1">
      <alignment horizontal="center"/>
      <protection locked="0"/>
    </xf>
    <xf numFmtId="165" fontId="3" fillId="0" borderId="15" xfId="0" applyNumberFormat="1" applyFont="1" applyBorder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12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left" vertical="center" indent="11"/>
    </xf>
    <xf numFmtId="0" fontId="6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18" fillId="0" borderId="0" xfId="0" applyFont="1" applyAlignment="1">
      <alignment horizontal="left" vertical="center" indent="11"/>
    </xf>
    <xf numFmtId="0" fontId="3" fillId="0" borderId="0" xfId="0" applyFont="1" applyAlignment="1" applyProtection="1">
      <alignment horizontal="center"/>
      <protection locked="0"/>
    </xf>
    <xf numFmtId="165" fontId="3" fillId="2" borderId="1" xfId="0" applyNumberFormat="1" applyFont="1" applyFill="1" applyBorder="1" applyAlignment="1" applyProtection="1">
      <alignment horizontal="center" vertical="center"/>
    </xf>
    <xf numFmtId="0" fontId="2" fillId="4" borderId="18" xfId="0" applyFont="1" applyFill="1" applyBorder="1" applyAlignment="1" applyProtection="1">
      <alignment horizontal="center"/>
    </xf>
    <xf numFmtId="0" fontId="2" fillId="4" borderId="22" xfId="0" applyFont="1" applyFill="1" applyBorder="1" applyAlignment="1" applyProtection="1">
      <alignment horizontal="center"/>
    </xf>
    <xf numFmtId="165" fontId="2" fillId="4" borderId="22" xfId="0" applyNumberFormat="1" applyFont="1" applyFill="1" applyBorder="1" applyAlignment="1" applyProtection="1">
      <alignment horizontal="center"/>
    </xf>
    <xf numFmtId="165" fontId="3" fillId="2" borderId="22" xfId="0" applyNumberFormat="1" applyFont="1" applyFill="1" applyBorder="1" applyAlignment="1" applyProtection="1">
      <alignment horizontal="center" vertical="center"/>
    </xf>
    <xf numFmtId="165" fontId="3" fillId="2" borderId="19" xfId="0" applyNumberFormat="1" applyFont="1" applyFill="1" applyBorder="1" applyAlignment="1" applyProtection="1">
      <alignment horizontal="center"/>
    </xf>
    <xf numFmtId="0" fontId="2" fillId="0" borderId="7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>
      <alignment horizontal="left" wrapText="1"/>
    </xf>
    <xf numFmtId="0" fontId="3" fillId="0" borderId="0" xfId="0" applyFont="1" applyProtection="1"/>
    <xf numFmtId="0" fontId="2" fillId="0" borderId="26" xfId="0" applyFont="1" applyBorder="1" applyAlignment="1" applyProtection="1">
      <alignment horizontal="left"/>
    </xf>
    <xf numFmtId="0" fontId="2" fillId="0" borderId="29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left"/>
    </xf>
    <xf numFmtId="0" fontId="2" fillId="0" borderId="9" xfId="0" applyFont="1" applyBorder="1" applyAlignment="1" applyProtection="1">
      <alignment horizontal="left" vertic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5" fillId="4" borderId="18" xfId="0" applyFont="1" applyFill="1" applyBorder="1" applyAlignment="1" applyProtection="1">
      <alignment horizontal="center" vertical="center" wrapText="1"/>
    </xf>
    <xf numFmtId="0" fontId="5" fillId="4" borderId="22" xfId="0" applyFont="1" applyFill="1" applyBorder="1" applyAlignment="1" applyProtection="1">
      <alignment horizontal="center" vertical="center" wrapText="1"/>
    </xf>
    <xf numFmtId="0" fontId="5" fillId="4" borderId="23" xfId="0" applyFont="1" applyFill="1" applyBorder="1" applyAlignment="1" applyProtection="1">
      <alignment horizontal="center" vertical="center" wrapText="1"/>
    </xf>
    <xf numFmtId="0" fontId="5" fillId="4" borderId="19" xfId="0" applyFont="1" applyFill="1" applyBorder="1" applyAlignment="1" applyProtection="1">
      <alignment horizontal="center" vertical="center" wrapText="1"/>
    </xf>
    <xf numFmtId="165" fontId="3" fillId="2" borderId="26" xfId="1" applyNumberFormat="1" applyFont="1" applyFill="1" applyBorder="1" applyAlignment="1" applyProtection="1">
      <alignment horizontal="center" vertical="center"/>
    </xf>
    <xf numFmtId="165" fontId="3" fillId="2" borderId="3" xfId="0" applyNumberFormat="1" applyFont="1" applyFill="1" applyBorder="1" applyAlignment="1" applyProtection="1">
      <alignment horizontal="center" vertical="center"/>
    </xf>
    <xf numFmtId="165" fontId="3" fillId="2" borderId="17" xfId="0" applyNumberFormat="1" applyFont="1" applyFill="1" applyBorder="1" applyAlignment="1" applyProtection="1">
      <alignment horizontal="center"/>
    </xf>
    <xf numFmtId="165" fontId="3" fillId="2" borderId="8" xfId="1" applyNumberFormat="1" applyFont="1" applyFill="1" applyBorder="1" applyAlignment="1" applyProtection="1">
      <alignment horizontal="center" vertical="center"/>
    </xf>
    <xf numFmtId="165" fontId="3" fillId="2" borderId="27" xfId="1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8" xfId="0" applyNumberFormat="1" applyFont="1" applyFill="1" applyBorder="1" applyAlignment="1" applyProtection="1">
      <alignment horizontal="center"/>
    </xf>
    <xf numFmtId="165" fontId="3" fillId="2" borderId="20" xfId="1" applyNumberFormat="1" applyFont="1" applyFill="1" applyBorder="1" applyAlignment="1" applyProtection="1">
      <alignment horizontal="center" vertical="center"/>
    </xf>
    <xf numFmtId="165" fontId="3" fillId="2" borderId="21" xfId="1" applyNumberFormat="1" applyFont="1" applyFill="1" applyBorder="1" applyAlignment="1" applyProtection="1">
      <alignment horizontal="center" vertical="center"/>
    </xf>
    <xf numFmtId="165" fontId="3" fillId="2" borderId="23" xfId="1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164" fontId="3" fillId="0" borderId="0" xfId="1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justify" vertical="center"/>
    </xf>
    <xf numFmtId="49" fontId="7" fillId="0" borderId="0" xfId="0" applyNumberFormat="1" applyFont="1" applyAlignment="1" applyProtection="1">
      <alignment horizontal="center"/>
    </xf>
    <xf numFmtId="0" fontId="2" fillId="0" borderId="0" xfId="0" applyFont="1" applyProtection="1"/>
    <xf numFmtId="0" fontId="5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2" fillId="0" borderId="30" xfId="0" applyFont="1" applyBorder="1" applyAlignment="1" applyProtection="1">
      <alignment horizontal="center"/>
      <protection locked="0"/>
    </xf>
    <xf numFmtId="0" fontId="2" fillId="0" borderId="31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4" fillId="4" borderId="20" xfId="0" applyFont="1" applyFill="1" applyBorder="1" applyAlignment="1" applyProtection="1">
      <alignment horizontal="center" vertical="center" wrapText="1"/>
    </xf>
    <xf numFmtId="0" fontId="4" fillId="4" borderId="21" xfId="0" applyFont="1" applyFill="1" applyBorder="1" applyAlignment="1" applyProtection="1">
      <alignment horizontal="center" vertical="center" wrapText="1"/>
    </xf>
    <xf numFmtId="0" fontId="4" fillId="4" borderId="24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49" fontId="7" fillId="0" borderId="25" xfId="0" applyNumberFormat="1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 wrapText="1"/>
    </xf>
  </cellXfs>
  <cellStyles count="2">
    <cellStyle name="Normál" xfId="0" builtinId="0"/>
    <cellStyle name="Pénznem" xfId="1" builtinId="4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_-* #,##0\ _F_t_-;\-* #,##0\ _F_t_-;_-* &quot;-&quot;\ _F_t_-;_-@_-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_-* #,##0\ _F_t_-;\-* #,##0\ _F_t_-;_-* &quot;-&quot;\ _F_t_-;_-@_-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_-* #,##0\ _F_t_-;\-* #,##0\ _F_t_-;_-* &quot;-&quot;\ _F_t_-;_-@_-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_-* #,##0\ _F_t_-;\-* #,##0\ _F_t_-;_-* &quot;-&quot;\ _F_t_-;_-@_-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_-* #,##0\ _F_t_-;\-* #,##0\ _F_t_-;_-* &quot;-&quot;\ _F_t_-;_-@_-"/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_-* #,##0\ _F_t_-;\-* #,##0\ _F_t_-;_-* &quot;-&quot;\ _F_t_-;_-@_-"/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_-* #,##0\ _F_t_-;\-* #,##0\ _F_t_-;_-* &quot;-&quot;\ _F_t_-;_-@_-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bottom" textRotation="0" wrapText="0" indent="0" justifyLastLine="0" shrinkToFit="0" readingOrder="0"/>
      <protection locked="1" hidden="0"/>
    </dxf>
    <dxf>
      <border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rgb="FFE9D78B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 patternType="solid">
          <fgColor theme="0"/>
        </patternFill>
      </fill>
    </dxf>
  </dxfs>
  <tableStyles count="1" defaultTableStyle="TableStyleMedium2" defaultPivotStyle="PivotStyleLight16">
    <tableStyle name="Táblázatstílus 1" pivot="0" count="1">
      <tableStyleElement type="wholeTable" dxfId="20"/>
    </tableStyle>
  </tableStyles>
  <colors>
    <mruColors>
      <color rgb="FFE9D78B"/>
      <color rgb="FFCEA44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4" name="Táblázat4" displayName="Táblázat4" ref="A9:M37" totalsRowShown="0" headerRowDxfId="17" dataDxfId="15" headerRowBorderDxfId="16" tableBorderDxfId="14" totalsRowBorderDxfId="13">
  <tableColumns count="13">
    <tableColumn id="1" name="Tevékenység" dataDxfId="12"/>
    <tableColumn id="2" name="Eszköz megnevezése" dataDxfId="11"/>
    <tableColumn id="3" name="Műszaki paraméterek" dataDxfId="10"/>
    <tableColumn id="5" name="Internetes forrás hivatkozása" dataDxfId="9"/>
    <tableColumn id="6" name="Árajánlat _x000a_(ajánlatot adó neve, fájlnév)" dataDxfId="8"/>
    <tableColumn id="7" name="Mennyiség (db)" dataDxfId="7"/>
    <tableColumn id="8" name=" Nettó egységár (Ft)" dataDxfId="6"/>
    <tableColumn id="14" name="Nettó ár összesen (Ft)" dataDxfId="5" dataCellStyle="Pénznem"/>
    <tableColumn id="9" name="Áfa (Ft)" dataDxfId="4" dataCellStyle="Pénznem"/>
    <tableColumn id="10" name="Bruttó ár összesen (Ft)" dataDxfId="3">
      <calculatedColumnFormula>SUM(Táblázat4[[#This Row],[Nettó ár összesen (Ft)]:[Áfa (Ft)]])</calculatedColumnFormula>
    </tableColumn>
    <tableColumn id="12" name="Elszámolható összes költség (Ft)" dataDxfId="2" dataCellStyle="Pénznem"/>
    <tableColumn id="15" name="Igényelt támogatás összege (Ft)" dataDxfId="1"/>
    <tableColumn id="13" name="Nem elszámolható költség (Ft)" dataDxfId="0">
      <calculatedColumnFormula>Táblázat4[[#This Row],[Elszámolható összes költség (Ft)]]-Táblázat4[[#This Row],[Igényelt támogatás összege (Ft)]]</calculatedColumnFormula>
    </tableColumn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46"/>
  <sheetViews>
    <sheetView workbookViewId="0">
      <selection activeCell="D20" sqref="D20"/>
    </sheetView>
  </sheetViews>
  <sheetFormatPr defaultColWidth="9.140625" defaultRowHeight="14.25" x14ac:dyDescent="0.2"/>
  <cols>
    <col min="1" max="16384" width="9.140625" style="3"/>
  </cols>
  <sheetData>
    <row r="3" spans="1:2" ht="15" x14ac:dyDescent="0.25">
      <c r="A3" s="4" t="s">
        <v>15</v>
      </c>
    </row>
    <row r="4" spans="1:2" ht="15" x14ac:dyDescent="0.25">
      <c r="A4" s="4"/>
    </row>
    <row r="5" spans="1:2" x14ac:dyDescent="0.2">
      <c r="A5" s="3" t="s">
        <v>19</v>
      </c>
    </row>
    <row r="6" spans="1:2" x14ac:dyDescent="0.2">
      <c r="A6" s="3" t="s">
        <v>90</v>
      </c>
    </row>
    <row r="8" spans="1:2" ht="15" x14ac:dyDescent="0.25">
      <c r="A8" s="4" t="s">
        <v>16</v>
      </c>
    </row>
    <row r="9" spans="1:2" x14ac:dyDescent="0.2">
      <c r="B9" s="7" t="s">
        <v>95</v>
      </c>
    </row>
    <row r="10" spans="1:2" x14ac:dyDescent="0.2">
      <c r="B10" s="7" t="s">
        <v>17</v>
      </c>
    </row>
    <row r="11" spans="1:2" x14ac:dyDescent="0.2">
      <c r="B11" s="7" t="s">
        <v>18</v>
      </c>
    </row>
    <row r="12" spans="1:2" x14ac:dyDescent="0.2">
      <c r="B12" s="7" t="s">
        <v>100</v>
      </c>
    </row>
    <row r="13" spans="1:2" x14ac:dyDescent="0.2">
      <c r="B13" s="7" t="s">
        <v>96</v>
      </c>
    </row>
    <row r="15" spans="1:2" x14ac:dyDescent="0.2">
      <c r="A15" s="3" t="s">
        <v>51</v>
      </c>
    </row>
    <row r="16" spans="1:2" ht="15" x14ac:dyDescent="0.25">
      <c r="B16" s="4" t="s">
        <v>52</v>
      </c>
    </row>
    <row r="17" spans="1:2" ht="15" x14ac:dyDescent="0.25">
      <c r="B17" s="4" t="s">
        <v>91</v>
      </c>
    </row>
    <row r="18" spans="1:2" ht="15" x14ac:dyDescent="0.25">
      <c r="B18" s="4"/>
    </row>
    <row r="19" spans="1:2" x14ac:dyDescent="0.2">
      <c r="A19" s="5" t="s">
        <v>0</v>
      </c>
    </row>
    <row r="20" spans="1:2" x14ac:dyDescent="0.2">
      <c r="B20" s="3" t="s">
        <v>53</v>
      </c>
    </row>
    <row r="22" spans="1:2" x14ac:dyDescent="0.2">
      <c r="A22" s="5" t="s">
        <v>20</v>
      </c>
    </row>
    <row r="23" spans="1:2" x14ac:dyDescent="0.2">
      <c r="B23" s="3" t="s">
        <v>21</v>
      </c>
    </row>
    <row r="24" spans="1:2" x14ac:dyDescent="0.2">
      <c r="B24" s="3" t="s">
        <v>35</v>
      </c>
    </row>
    <row r="25" spans="1:2" x14ac:dyDescent="0.2">
      <c r="B25" s="6" t="s">
        <v>1</v>
      </c>
    </row>
    <row r="26" spans="1:2" x14ac:dyDescent="0.2">
      <c r="B26" s="6" t="s">
        <v>4</v>
      </c>
    </row>
    <row r="27" spans="1:2" x14ac:dyDescent="0.2">
      <c r="B27" s="6" t="s">
        <v>22</v>
      </c>
    </row>
    <row r="28" spans="1:2" x14ac:dyDescent="0.2">
      <c r="B28" s="6" t="s">
        <v>23</v>
      </c>
    </row>
    <row r="29" spans="1:2" x14ac:dyDescent="0.2">
      <c r="B29" s="6" t="s">
        <v>24</v>
      </c>
    </row>
    <row r="30" spans="1:2" ht="15" x14ac:dyDescent="0.25">
      <c r="B30" s="4" t="s">
        <v>38</v>
      </c>
    </row>
    <row r="32" spans="1:2" x14ac:dyDescent="0.2">
      <c r="A32" s="3" t="s">
        <v>30</v>
      </c>
    </row>
    <row r="33" spans="1:2" ht="15" x14ac:dyDescent="0.25">
      <c r="B33" s="3" t="s">
        <v>36</v>
      </c>
    </row>
    <row r="35" spans="1:2" x14ac:dyDescent="0.2">
      <c r="A35" s="3" t="s">
        <v>31</v>
      </c>
    </row>
    <row r="37" spans="1:2" x14ac:dyDescent="0.2">
      <c r="A37" s="3" t="s">
        <v>37</v>
      </c>
    </row>
    <row r="38" spans="1:2" ht="15" x14ac:dyDescent="0.25">
      <c r="B38" s="4" t="s">
        <v>25</v>
      </c>
    </row>
    <row r="39" spans="1:2" ht="15" x14ac:dyDescent="0.25">
      <c r="B39" s="3" t="s">
        <v>32</v>
      </c>
    </row>
    <row r="41" spans="1:2" x14ac:dyDescent="0.2">
      <c r="A41" s="3" t="s">
        <v>33</v>
      </c>
    </row>
    <row r="43" spans="1:2" x14ac:dyDescent="0.2">
      <c r="A43" s="3" t="s">
        <v>34</v>
      </c>
    </row>
    <row r="46" spans="1:2" x14ac:dyDescent="0.2">
      <c r="A46" s="3" t="s">
        <v>39</v>
      </c>
    </row>
  </sheetData>
  <sheetProtection algorithmName="SHA-512" hashValue="1FQ3H8/9HJSEBp37GaVIxDEmgWud85N/RvY9CcIShKNGNtJZM5VqJZrJw+sV+BB13zGzA1JjPJ3jrWu9XWkSnw==" saltValue="/C98s8Us8HCIfc4xULElxA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abSelected="1" topLeftCell="B1" zoomScale="80" zoomScaleNormal="80" zoomScaleSheetLayoutView="110" zoomScalePageLayoutView="60" workbookViewId="0">
      <selection activeCell="G12" sqref="G12"/>
    </sheetView>
  </sheetViews>
  <sheetFormatPr defaultColWidth="6.42578125" defaultRowHeight="14.25" x14ac:dyDescent="0.2"/>
  <cols>
    <col min="1" max="1" width="60" style="43" customWidth="1"/>
    <col min="2" max="2" width="38" style="43" customWidth="1"/>
    <col min="3" max="3" width="28.7109375" style="43" bestFit="1" customWidth="1"/>
    <col min="4" max="4" width="30" style="43" customWidth="1"/>
    <col min="5" max="5" width="42" style="43" bestFit="1" customWidth="1"/>
    <col min="6" max="6" width="13.28515625" style="43" customWidth="1"/>
    <col min="7" max="7" width="18.140625" style="43" customWidth="1"/>
    <col min="8" max="8" width="20.85546875" style="43" customWidth="1"/>
    <col min="9" max="9" width="20" style="43" customWidth="1"/>
    <col min="10" max="10" width="19.42578125" style="43" customWidth="1"/>
    <col min="11" max="11" width="21.140625" style="43" customWidth="1"/>
    <col min="12" max="12" width="20.42578125" style="43" customWidth="1"/>
    <col min="13" max="13" width="23.140625" style="43" customWidth="1"/>
    <col min="14" max="16384" width="6.42578125" style="43"/>
  </cols>
  <sheetData>
    <row r="1" spans="1:13" ht="14.45" customHeight="1" x14ac:dyDescent="0.25">
      <c r="A1" s="41" t="s">
        <v>93</v>
      </c>
      <c r="B1" s="78" t="s">
        <v>94</v>
      </c>
      <c r="C1" s="79"/>
      <c r="D1" s="79"/>
      <c r="E1" s="80"/>
      <c r="F1" s="42"/>
    </row>
    <row r="2" spans="1:13" ht="15" x14ac:dyDescent="0.25">
      <c r="A2" s="44" t="s">
        <v>10</v>
      </c>
      <c r="B2" s="75" t="s">
        <v>101</v>
      </c>
      <c r="C2" s="76"/>
      <c r="D2" s="76"/>
      <c r="E2" s="77"/>
      <c r="F2" s="42"/>
    </row>
    <row r="3" spans="1:13" ht="15" x14ac:dyDescent="0.25">
      <c r="A3" s="45" t="s">
        <v>99</v>
      </c>
      <c r="B3" s="87" t="s">
        <v>102</v>
      </c>
      <c r="C3" s="88"/>
      <c r="D3" s="88"/>
      <c r="E3" s="89"/>
      <c r="F3" s="42"/>
    </row>
    <row r="4" spans="1:13" ht="14.45" customHeight="1" x14ac:dyDescent="0.25">
      <c r="A4" s="46" t="s">
        <v>98</v>
      </c>
      <c r="B4" s="87" t="s">
        <v>103</v>
      </c>
      <c r="C4" s="88"/>
      <c r="D4" s="88"/>
      <c r="E4" s="89"/>
      <c r="F4" s="42"/>
    </row>
    <row r="5" spans="1:13" ht="15.75" thickBot="1" x14ac:dyDescent="0.25">
      <c r="A5" s="47" t="s">
        <v>92</v>
      </c>
      <c r="B5" s="81" t="s">
        <v>104</v>
      </c>
      <c r="C5" s="82"/>
      <c r="D5" s="82"/>
      <c r="E5" s="83"/>
      <c r="F5" s="42"/>
    </row>
    <row r="6" spans="1:13" ht="15.75" thickBot="1" x14ac:dyDescent="0.3">
      <c r="B6" s="48"/>
      <c r="C6" s="49"/>
      <c r="D6" s="49"/>
      <c r="E6" s="49"/>
      <c r="F6" s="49"/>
    </row>
    <row r="7" spans="1:13" ht="23.45" customHeight="1" thickBot="1" x14ac:dyDescent="0.25">
      <c r="A7" s="84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6"/>
    </row>
    <row r="8" spans="1:13" ht="20.100000000000001" customHeight="1" thickBot="1" x14ac:dyDescent="0.25">
      <c r="A8" s="84" t="s">
        <v>2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6"/>
    </row>
    <row r="9" spans="1:13" ht="48" customHeight="1" thickBot="1" x14ac:dyDescent="0.25">
      <c r="A9" s="50" t="s">
        <v>7</v>
      </c>
      <c r="B9" s="51" t="s">
        <v>0</v>
      </c>
      <c r="C9" s="51" t="s">
        <v>1</v>
      </c>
      <c r="D9" s="51" t="s">
        <v>4</v>
      </c>
      <c r="E9" s="51" t="s">
        <v>9</v>
      </c>
      <c r="F9" s="51" t="s">
        <v>3</v>
      </c>
      <c r="G9" s="51" t="s">
        <v>13</v>
      </c>
      <c r="H9" s="50" t="s">
        <v>14</v>
      </c>
      <c r="I9" s="52" t="s">
        <v>26</v>
      </c>
      <c r="J9" s="51" t="s">
        <v>27</v>
      </c>
      <c r="K9" s="52" t="s">
        <v>11</v>
      </c>
      <c r="L9" s="52" t="s">
        <v>28</v>
      </c>
      <c r="M9" s="53" t="s">
        <v>12</v>
      </c>
    </row>
    <row r="10" spans="1:13" ht="28.5" x14ac:dyDescent="0.2">
      <c r="A10" s="8" t="s">
        <v>48</v>
      </c>
      <c r="B10" s="73" t="s">
        <v>105</v>
      </c>
      <c r="C10" s="74" t="s">
        <v>136</v>
      </c>
      <c r="D10" s="12"/>
      <c r="E10" s="73" t="s">
        <v>135</v>
      </c>
      <c r="F10" s="10">
        <v>2</v>
      </c>
      <c r="G10" s="11">
        <v>1700000</v>
      </c>
      <c r="H10" s="54">
        <f>IF(Táblázat4[[#This Row],[ Nettó egységár (Ft)]]="","",IF(Táblázat4[[#This Row],[ Nettó egységár (Ft)]]&lt;20001,"Hiba",IF(Táblázat4[[#This Row],[ Nettó egységár (Ft)]]&gt;20000,Táblázat4[[#This Row],[ Nettó egységár (Ft)]]*Táblázat4[[#This Row],[Mennyiség (db)]])))</f>
        <v>3400000</v>
      </c>
      <c r="I10" s="19">
        <f>H10*0.27</f>
        <v>918000.00000000012</v>
      </c>
      <c r="J10" s="55">
        <f>SUM(Táblázat4[[#This Row],[Nettó ár összesen (Ft)]:[Áfa (Ft)]])</f>
        <v>4318000</v>
      </c>
      <c r="K10" s="19">
        <f>Táblázat4[[#This Row],[Bruttó ár összesen (Ft)]]</f>
        <v>4318000</v>
      </c>
      <c r="L10" s="19">
        <f>Táblázat4[[#This Row],[Elszámolható összes költség (Ft)]]</f>
        <v>4318000</v>
      </c>
      <c r="M10" s="56">
        <f>Táblázat4[[#This Row],[Elszámolható összes költség (Ft)]]-Táblázat4[[#This Row],[Igényelt támogatás összege (Ft)]]</f>
        <v>0</v>
      </c>
    </row>
    <row r="11" spans="1:13" ht="57" x14ac:dyDescent="0.2">
      <c r="A11" s="8" t="s">
        <v>42</v>
      </c>
      <c r="B11" s="12" t="s">
        <v>119</v>
      </c>
      <c r="C11" s="9" t="s">
        <v>120</v>
      </c>
      <c r="D11" s="73" t="s">
        <v>118</v>
      </c>
      <c r="E11" s="9" t="s">
        <v>122</v>
      </c>
      <c r="F11" s="12">
        <v>1</v>
      </c>
      <c r="G11" s="14">
        <v>561850</v>
      </c>
      <c r="H11" s="57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>561850</v>
      </c>
      <c r="I11" s="19">
        <f t="shared" ref="I11:I17" si="0">H11*0.27</f>
        <v>151699.5</v>
      </c>
      <c r="J11" s="35">
        <f>SUM(Táblázat4[[#This Row],[Nettó ár összesen (Ft)]:[Áfa (Ft)]])</f>
        <v>713549.5</v>
      </c>
      <c r="K11" s="19">
        <f>Táblázat4[[#This Row],[Bruttó ár összesen (Ft)]]</f>
        <v>713549.5</v>
      </c>
      <c r="L11" s="19">
        <f>Táblázat4[[#This Row],[Elszámolható összes költség (Ft)]]</f>
        <v>713549.5</v>
      </c>
      <c r="M11" s="56">
        <f>Táblázat4[[#This Row],[Elszámolható összes költség (Ft)]]-Táblázat4[[#This Row],[Igényelt támogatás összege (Ft)]]</f>
        <v>0</v>
      </c>
    </row>
    <row r="12" spans="1:13" ht="28.5" x14ac:dyDescent="0.2">
      <c r="A12" s="8" t="s">
        <v>43</v>
      </c>
      <c r="B12" s="9" t="s">
        <v>121</v>
      </c>
      <c r="C12" s="12" t="s">
        <v>106</v>
      </c>
      <c r="D12" s="12"/>
      <c r="E12" s="9" t="s">
        <v>123</v>
      </c>
      <c r="F12" s="12">
        <v>1</v>
      </c>
      <c r="G12" s="14">
        <v>1181102</v>
      </c>
      <c r="H12" s="57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>1181102</v>
      </c>
      <c r="I12" s="19">
        <f t="shared" si="0"/>
        <v>318897.54000000004</v>
      </c>
      <c r="J12" s="35">
        <f>SUM(Táblázat4[[#This Row],[Nettó ár összesen (Ft)]:[Áfa (Ft)]])</f>
        <v>1499999.54</v>
      </c>
      <c r="K12" s="19">
        <f>Táblázat4[[#This Row],[Bruttó ár összesen (Ft)]]</f>
        <v>1499999.54</v>
      </c>
      <c r="L12" s="19">
        <f>Táblázat4[[#This Row],[Elszámolható összes költség (Ft)]]</f>
        <v>1499999.54</v>
      </c>
      <c r="M12" s="56">
        <f>Táblázat4[[#This Row],[Elszámolható összes költség (Ft)]]-Táblázat4[[#This Row],[Igényelt támogatás összege (Ft)]]</f>
        <v>0</v>
      </c>
    </row>
    <row r="13" spans="1:13" ht="28.5" x14ac:dyDescent="0.2">
      <c r="A13" s="8" t="s">
        <v>42</v>
      </c>
      <c r="B13" s="73" t="s">
        <v>108</v>
      </c>
      <c r="C13" s="12" t="s">
        <v>107</v>
      </c>
      <c r="D13" s="12"/>
      <c r="E13" s="9" t="s">
        <v>124</v>
      </c>
      <c r="F13" s="12">
        <v>10</v>
      </c>
      <c r="G13" s="14">
        <v>98890</v>
      </c>
      <c r="H13" s="57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>988900</v>
      </c>
      <c r="I13" s="19">
        <f t="shared" si="0"/>
        <v>267003</v>
      </c>
      <c r="J13" s="35">
        <f>SUM(Táblázat4[[#This Row],[Nettó ár összesen (Ft)]:[Áfa (Ft)]])</f>
        <v>1255903</v>
      </c>
      <c r="K13" s="19">
        <f>Táblázat4[[#This Row],[Bruttó ár összesen (Ft)]]</f>
        <v>1255903</v>
      </c>
      <c r="L13" s="19">
        <f>Táblázat4[[#This Row],[Elszámolható összes költség (Ft)]]</f>
        <v>1255903</v>
      </c>
      <c r="M13" s="56">
        <f>Táblázat4[[#This Row],[Elszámolható összes költség (Ft)]]-Táblázat4[[#This Row],[Igényelt támogatás összege (Ft)]]</f>
        <v>0</v>
      </c>
    </row>
    <row r="14" spans="1:13" ht="85.5" x14ac:dyDescent="0.2">
      <c r="A14" s="8" t="s">
        <v>42</v>
      </c>
      <c r="B14" s="9" t="s">
        <v>110</v>
      </c>
      <c r="C14" s="9" t="s">
        <v>111</v>
      </c>
      <c r="D14" s="73" t="s">
        <v>109</v>
      </c>
      <c r="E14" s="9" t="s">
        <v>125</v>
      </c>
      <c r="F14" s="12">
        <v>15</v>
      </c>
      <c r="G14" s="14">
        <v>93000</v>
      </c>
      <c r="H14" s="57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>1395000</v>
      </c>
      <c r="I14" s="19">
        <f t="shared" si="0"/>
        <v>376650</v>
      </c>
      <c r="J14" s="35">
        <f>SUM(Táblázat4[[#This Row],[Nettó ár összesen (Ft)]:[Áfa (Ft)]])</f>
        <v>1771650</v>
      </c>
      <c r="K14" s="19">
        <f>Táblázat4[[#This Row],[Bruttó ár összesen (Ft)]]</f>
        <v>1771650</v>
      </c>
      <c r="L14" s="19">
        <f>Táblázat4[[#This Row],[Elszámolható összes költség (Ft)]]</f>
        <v>1771650</v>
      </c>
      <c r="M14" s="56">
        <f>Táblázat4[[#This Row],[Elszámolható összes költség (Ft)]]-Táblázat4[[#This Row],[Igényelt támogatás összege (Ft)]]</f>
        <v>0</v>
      </c>
    </row>
    <row r="15" spans="1:13" ht="71.25" x14ac:dyDescent="0.2">
      <c r="A15" s="8" t="s">
        <v>42</v>
      </c>
      <c r="B15" s="73" t="s">
        <v>112</v>
      </c>
      <c r="C15" s="73" t="s">
        <v>113</v>
      </c>
      <c r="D15" s="73" t="s">
        <v>114</v>
      </c>
      <c r="E15" s="9" t="s">
        <v>126</v>
      </c>
      <c r="F15" s="12">
        <v>2</v>
      </c>
      <c r="G15" s="14">
        <v>170000</v>
      </c>
      <c r="H15" s="57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>340000</v>
      </c>
      <c r="I15" s="19">
        <f t="shared" si="0"/>
        <v>91800</v>
      </c>
      <c r="J15" s="35">
        <f>SUM(Táblázat4[[#This Row],[Nettó ár összesen (Ft)]:[Áfa (Ft)]])</f>
        <v>431800</v>
      </c>
      <c r="K15" s="19">
        <f>Táblázat4[[#This Row],[Bruttó ár összesen (Ft)]]</f>
        <v>431800</v>
      </c>
      <c r="L15" s="19">
        <f>Táblázat4[[#This Row],[Elszámolható összes költség (Ft)]]</f>
        <v>431800</v>
      </c>
      <c r="M15" s="56">
        <f>Táblázat4[[#This Row],[Elszámolható összes költség (Ft)]]-Táblázat4[[#This Row],[Igényelt támogatás összege (Ft)]]</f>
        <v>0</v>
      </c>
    </row>
    <row r="16" spans="1:13" ht="57" x14ac:dyDescent="0.2">
      <c r="A16" s="8" t="s">
        <v>42</v>
      </c>
      <c r="B16" s="12" t="s">
        <v>116</v>
      </c>
      <c r="C16" s="9" t="s">
        <v>117</v>
      </c>
      <c r="D16" s="73" t="s">
        <v>115</v>
      </c>
      <c r="E16" s="9" t="s">
        <v>127</v>
      </c>
      <c r="F16" s="12">
        <v>20</v>
      </c>
      <c r="G16" s="14">
        <v>36605</v>
      </c>
      <c r="H16" s="57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>732100</v>
      </c>
      <c r="I16" s="19">
        <f t="shared" si="0"/>
        <v>197667</v>
      </c>
      <c r="J16" s="35">
        <f>SUM(Táblázat4[[#This Row],[Nettó ár összesen (Ft)]:[Áfa (Ft)]])</f>
        <v>929767</v>
      </c>
      <c r="K16" s="19">
        <f>Táblázat4[[#This Row],[Bruttó ár összesen (Ft)]]</f>
        <v>929767</v>
      </c>
      <c r="L16" s="19">
        <f>Táblázat4[[#This Row],[Elszámolható összes költség (Ft)]]</f>
        <v>929767</v>
      </c>
      <c r="M16" s="56">
        <f>Táblázat4[[#This Row],[Elszámolható összes költség (Ft)]]-Táblázat4[[#This Row],[Igényelt támogatás összege (Ft)]]</f>
        <v>0</v>
      </c>
    </row>
    <row r="17" spans="1:13" ht="99.75" x14ac:dyDescent="0.2">
      <c r="A17" s="8" t="s">
        <v>42</v>
      </c>
      <c r="B17" s="73" t="s">
        <v>128</v>
      </c>
      <c r="C17" s="9" t="s">
        <v>129</v>
      </c>
      <c r="D17" s="73" t="s">
        <v>130</v>
      </c>
      <c r="E17" s="9" t="s">
        <v>131</v>
      </c>
      <c r="F17" s="12">
        <v>3</v>
      </c>
      <c r="G17" s="14">
        <v>120700</v>
      </c>
      <c r="H17" s="57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>362100</v>
      </c>
      <c r="I17" s="19">
        <f t="shared" si="0"/>
        <v>97767</v>
      </c>
      <c r="J17" s="35">
        <f>SUM(Táblázat4[[#This Row],[Nettó ár összesen (Ft)]:[Áfa (Ft)]])</f>
        <v>459867</v>
      </c>
      <c r="K17" s="19">
        <f>Táblázat4[[#This Row],[Bruttó ár összesen (Ft)]]</f>
        <v>459867</v>
      </c>
      <c r="L17" s="19">
        <f>Táblázat4[[#This Row],[Elszámolható összes költség (Ft)]]</f>
        <v>459867</v>
      </c>
      <c r="M17" s="56">
        <f>Táblázat4[[#This Row],[Elszámolható összes költség (Ft)]]-Táblázat4[[#This Row],[Igényelt támogatás összege (Ft)]]</f>
        <v>0</v>
      </c>
    </row>
    <row r="18" spans="1:13" x14ac:dyDescent="0.2">
      <c r="A18" s="8"/>
      <c r="B18" s="12"/>
      <c r="C18" s="12"/>
      <c r="D18" s="12"/>
      <c r="E18" s="13"/>
      <c r="F18" s="12"/>
      <c r="G18" s="14"/>
      <c r="H18" s="57" t="str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/>
      </c>
      <c r="I18" s="20"/>
      <c r="J18" s="35">
        <f>SUM(Táblázat4[[#This Row],[Nettó ár összesen (Ft)]:[Áfa (Ft)]])</f>
        <v>0</v>
      </c>
      <c r="K18" s="23"/>
      <c r="L18" s="23"/>
      <c r="M18" s="56">
        <f>Táblázat4[[#This Row],[Elszámolható összes költség (Ft)]]-Táblázat4[[#This Row],[Igényelt támogatás összege (Ft)]]</f>
        <v>0</v>
      </c>
    </row>
    <row r="19" spans="1:13" x14ac:dyDescent="0.2">
      <c r="A19" s="8"/>
      <c r="B19" s="12"/>
      <c r="C19" s="12"/>
      <c r="D19" s="12"/>
      <c r="E19" s="13"/>
      <c r="F19" s="12"/>
      <c r="G19" s="14"/>
      <c r="H19" s="57" t="str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/>
      </c>
      <c r="I19" s="20"/>
      <c r="J19" s="35">
        <f>SUM(Táblázat4[[#This Row],[Nettó ár összesen (Ft)]:[Áfa (Ft)]])</f>
        <v>0</v>
      </c>
      <c r="K19" s="23"/>
      <c r="L19" s="23"/>
      <c r="M19" s="56">
        <f>Táblázat4[[#This Row],[Elszámolható összes költség (Ft)]]-Táblázat4[[#This Row],[Igényelt támogatás összege (Ft)]]</f>
        <v>0</v>
      </c>
    </row>
    <row r="20" spans="1:13" x14ac:dyDescent="0.2">
      <c r="A20" s="8"/>
      <c r="B20" s="12"/>
      <c r="C20" s="12"/>
      <c r="D20" s="12"/>
      <c r="E20" s="13"/>
      <c r="F20" s="12"/>
      <c r="G20" s="14"/>
      <c r="H20" s="57" t="str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/>
      </c>
      <c r="I20" s="20"/>
      <c r="J20" s="35">
        <f>SUM(Táblázat4[[#This Row],[Nettó ár összesen (Ft)]:[Áfa (Ft)]])</f>
        <v>0</v>
      </c>
      <c r="K20" s="23"/>
      <c r="L20" s="23"/>
      <c r="M20" s="56">
        <f>Táblázat4[[#This Row],[Elszámolható összes költség (Ft)]]-Táblázat4[[#This Row],[Igényelt támogatás összege (Ft)]]</f>
        <v>0</v>
      </c>
    </row>
    <row r="21" spans="1:13" x14ac:dyDescent="0.2">
      <c r="A21" s="8"/>
      <c r="B21" s="12"/>
      <c r="C21" s="12"/>
      <c r="D21" s="12"/>
      <c r="E21" s="13"/>
      <c r="F21" s="12"/>
      <c r="G21" s="14"/>
      <c r="H21" s="57" t="str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/>
      </c>
      <c r="I21" s="20"/>
      <c r="J21" s="35">
        <f>SUM(Táblázat4[[#This Row],[Nettó ár összesen (Ft)]:[Áfa (Ft)]])</f>
        <v>0</v>
      </c>
      <c r="K21" s="23"/>
      <c r="L21" s="23"/>
      <c r="M21" s="56">
        <f>Táblázat4[[#This Row],[Elszámolható összes költség (Ft)]]-Táblázat4[[#This Row],[Igényelt támogatás összege (Ft)]]</f>
        <v>0</v>
      </c>
    </row>
    <row r="22" spans="1:13" x14ac:dyDescent="0.2">
      <c r="A22" s="8"/>
      <c r="B22" s="12"/>
      <c r="C22" s="12"/>
      <c r="D22" s="12"/>
      <c r="E22" s="13"/>
      <c r="F22" s="12"/>
      <c r="G22" s="14"/>
      <c r="H22" s="57" t="str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/>
      </c>
      <c r="I22" s="20"/>
      <c r="J22" s="35">
        <f>SUM(Táblázat4[[#This Row],[Nettó ár összesen (Ft)]:[Áfa (Ft)]])</f>
        <v>0</v>
      </c>
      <c r="K22" s="23"/>
      <c r="L22" s="23"/>
      <c r="M22" s="56">
        <f>Táblázat4[[#This Row],[Elszámolható összes költség (Ft)]]-Táblázat4[[#This Row],[Igényelt támogatás összege (Ft)]]</f>
        <v>0</v>
      </c>
    </row>
    <row r="23" spans="1:13" x14ac:dyDescent="0.2">
      <c r="A23" s="8"/>
      <c r="B23" s="12"/>
      <c r="C23" s="12"/>
      <c r="D23" s="12"/>
      <c r="E23" s="13"/>
      <c r="F23" s="12"/>
      <c r="G23" s="14"/>
      <c r="H23" s="57" t="str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/>
      </c>
      <c r="I23" s="20"/>
      <c r="J23" s="35">
        <f>SUM(Táblázat4[[#This Row],[Nettó ár összesen (Ft)]:[Áfa (Ft)]])</f>
        <v>0</v>
      </c>
      <c r="K23" s="23"/>
      <c r="L23" s="23"/>
      <c r="M23" s="56">
        <f>Táblázat4[[#This Row],[Elszámolható összes költség (Ft)]]-Táblázat4[[#This Row],[Igényelt támogatás összege (Ft)]]</f>
        <v>0</v>
      </c>
    </row>
    <row r="24" spans="1:13" x14ac:dyDescent="0.2">
      <c r="A24" s="8"/>
      <c r="B24" s="12"/>
      <c r="C24" s="12"/>
      <c r="D24" s="12"/>
      <c r="E24" s="13"/>
      <c r="F24" s="12"/>
      <c r="G24" s="14"/>
      <c r="H24" s="57" t="str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/>
      </c>
      <c r="I24" s="20"/>
      <c r="J24" s="35">
        <f>SUM(Táblázat4[[#This Row],[Nettó ár összesen (Ft)]:[Áfa (Ft)]])</f>
        <v>0</v>
      </c>
      <c r="K24" s="23"/>
      <c r="L24" s="23"/>
      <c r="M24" s="56">
        <f>Táblázat4[[#This Row],[Elszámolható összes költség (Ft)]]-Táblázat4[[#This Row],[Igényelt támogatás összege (Ft)]]</f>
        <v>0</v>
      </c>
    </row>
    <row r="25" spans="1:13" x14ac:dyDescent="0.2">
      <c r="A25" s="8"/>
      <c r="B25" s="12"/>
      <c r="C25" s="12"/>
      <c r="D25" s="12"/>
      <c r="E25" s="13"/>
      <c r="F25" s="12"/>
      <c r="G25" s="14"/>
      <c r="H25" s="57" t="str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/>
      </c>
      <c r="I25" s="20"/>
      <c r="J25" s="35">
        <f>SUM(Táblázat4[[#This Row],[Nettó ár összesen (Ft)]:[Áfa (Ft)]])</f>
        <v>0</v>
      </c>
      <c r="K25" s="23"/>
      <c r="L25" s="23"/>
      <c r="M25" s="56">
        <f>Táblázat4[[#This Row],[Elszámolható összes költség (Ft)]]-Táblázat4[[#This Row],[Igényelt támogatás összege (Ft)]]</f>
        <v>0</v>
      </c>
    </row>
    <row r="26" spans="1:13" x14ac:dyDescent="0.2">
      <c r="A26" s="8"/>
      <c r="B26" s="15"/>
      <c r="C26" s="15"/>
      <c r="D26" s="15"/>
      <c r="E26" s="15"/>
      <c r="F26" s="15"/>
      <c r="G26" s="16"/>
      <c r="H26" s="57" t="str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/>
      </c>
      <c r="I26" s="21"/>
      <c r="J26" s="35">
        <f>SUM(Táblázat4[[#This Row],[Nettó ár összesen (Ft)]:[Áfa (Ft)]])</f>
        <v>0</v>
      </c>
      <c r="K26" s="23"/>
      <c r="L26" s="23"/>
      <c r="M26" s="56">
        <f>Táblázat4[[#This Row],[Elszámolható összes költség (Ft)]]-Táblázat4[[#This Row],[Igényelt támogatás összege (Ft)]]</f>
        <v>0</v>
      </c>
    </row>
    <row r="27" spans="1:13" x14ac:dyDescent="0.2">
      <c r="A27" s="8"/>
      <c r="B27" s="15"/>
      <c r="C27" s="15"/>
      <c r="D27" s="15"/>
      <c r="E27" s="15"/>
      <c r="F27" s="15"/>
      <c r="G27" s="16"/>
      <c r="H27" s="57" t="str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/>
      </c>
      <c r="I27" s="21"/>
      <c r="J27" s="35">
        <f>SUM(Táblázat4[[#This Row],[Nettó ár összesen (Ft)]:[Áfa (Ft)]])</f>
        <v>0</v>
      </c>
      <c r="K27" s="23"/>
      <c r="L27" s="23"/>
      <c r="M27" s="56">
        <f>Táblázat4[[#This Row],[Elszámolható összes költség (Ft)]]-Táblázat4[[#This Row],[Igényelt támogatás összege (Ft)]]</f>
        <v>0</v>
      </c>
    </row>
    <row r="28" spans="1:13" x14ac:dyDescent="0.2">
      <c r="A28" s="8"/>
      <c r="B28" s="15"/>
      <c r="C28" s="15"/>
      <c r="D28" s="15"/>
      <c r="E28" s="15"/>
      <c r="F28" s="15"/>
      <c r="G28" s="16"/>
      <c r="H28" s="57" t="str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/>
      </c>
      <c r="I28" s="21"/>
      <c r="J28" s="35">
        <f>SUM(Táblázat4[[#This Row],[Nettó ár összesen (Ft)]:[Áfa (Ft)]])</f>
        <v>0</v>
      </c>
      <c r="K28" s="23"/>
      <c r="L28" s="23"/>
      <c r="M28" s="56">
        <f>Táblázat4[[#This Row],[Elszámolható összes költség (Ft)]]-Táblázat4[[#This Row],[Igényelt támogatás összege (Ft)]]</f>
        <v>0</v>
      </c>
    </row>
    <row r="29" spans="1:13" x14ac:dyDescent="0.2">
      <c r="A29" s="8"/>
      <c r="B29" s="15"/>
      <c r="C29" s="15"/>
      <c r="D29" s="15"/>
      <c r="E29" s="15"/>
      <c r="F29" s="15"/>
      <c r="G29" s="16"/>
      <c r="H29" s="57" t="str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/>
      </c>
      <c r="I29" s="21"/>
      <c r="J29" s="35">
        <f>SUM(Táblázat4[[#This Row],[Nettó ár összesen (Ft)]:[Áfa (Ft)]])</f>
        <v>0</v>
      </c>
      <c r="K29" s="23"/>
      <c r="L29" s="23"/>
      <c r="M29" s="56">
        <f>Táblázat4[[#This Row],[Elszámolható összes költség (Ft)]]-Táblázat4[[#This Row],[Igényelt támogatás összege (Ft)]]</f>
        <v>0</v>
      </c>
    </row>
    <row r="30" spans="1:13" x14ac:dyDescent="0.2">
      <c r="A30" s="8"/>
      <c r="B30" s="15"/>
      <c r="C30" s="15"/>
      <c r="D30" s="15"/>
      <c r="E30" s="15"/>
      <c r="F30" s="15"/>
      <c r="G30" s="16"/>
      <c r="H30" s="57" t="str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/>
      </c>
      <c r="I30" s="21"/>
      <c r="J30" s="35">
        <f>SUM(Táblázat4[[#This Row],[Nettó ár összesen (Ft)]:[Áfa (Ft)]])</f>
        <v>0</v>
      </c>
      <c r="K30" s="23"/>
      <c r="L30" s="23"/>
      <c r="M30" s="56">
        <f>Táblázat4[[#This Row],[Elszámolható összes költség (Ft)]]-Táblázat4[[#This Row],[Igényelt támogatás összege (Ft)]]</f>
        <v>0</v>
      </c>
    </row>
    <row r="31" spans="1:13" x14ac:dyDescent="0.2">
      <c r="A31" s="8"/>
      <c r="B31" s="15"/>
      <c r="C31" s="15"/>
      <c r="D31" s="15"/>
      <c r="E31" s="15"/>
      <c r="F31" s="15"/>
      <c r="G31" s="16"/>
      <c r="H31" s="57" t="str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/>
      </c>
      <c r="I31" s="21"/>
      <c r="J31" s="35">
        <f>SUM(Táblázat4[[#This Row],[Nettó ár összesen (Ft)]:[Áfa (Ft)]])</f>
        <v>0</v>
      </c>
      <c r="K31" s="23"/>
      <c r="L31" s="23"/>
      <c r="M31" s="56">
        <f>Táblázat4[[#This Row],[Elszámolható összes költség (Ft)]]-Táblázat4[[#This Row],[Igényelt támogatás összege (Ft)]]</f>
        <v>0</v>
      </c>
    </row>
    <row r="32" spans="1:13" x14ac:dyDescent="0.2">
      <c r="A32" s="8"/>
      <c r="B32" s="15"/>
      <c r="C32" s="15"/>
      <c r="D32" s="15"/>
      <c r="E32" s="15"/>
      <c r="F32" s="15"/>
      <c r="G32" s="16"/>
      <c r="H32" s="57" t="str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/>
      </c>
      <c r="I32" s="21"/>
      <c r="J32" s="35">
        <f>SUM(Táblázat4[[#This Row],[Nettó ár összesen (Ft)]:[Áfa (Ft)]])</f>
        <v>0</v>
      </c>
      <c r="K32" s="23"/>
      <c r="L32" s="23"/>
      <c r="M32" s="56">
        <f>Táblázat4[[#This Row],[Elszámolható összes költség (Ft)]]-Táblázat4[[#This Row],[Igényelt támogatás összege (Ft)]]</f>
        <v>0</v>
      </c>
    </row>
    <row r="33" spans="1:13" x14ac:dyDescent="0.2">
      <c r="A33" s="8"/>
      <c r="B33" s="15"/>
      <c r="C33" s="15"/>
      <c r="D33" s="15"/>
      <c r="E33" s="15"/>
      <c r="F33" s="15"/>
      <c r="G33" s="16"/>
      <c r="H33" s="57" t="str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/>
      </c>
      <c r="I33" s="21"/>
      <c r="J33" s="35">
        <f>SUM(Táblázat4[[#This Row],[Nettó ár összesen (Ft)]:[Áfa (Ft)]])</f>
        <v>0</v>
      </c>
      <c r="K33" s="23"/>
      <c r="L33" s="23"/>
      <c r="M33" s="56">
        <f>Táblázat4[[#This Row],[Elszámolható összes költség (Ft)]]-Táblázat4[[#This Row],[Igényelt támogatás összege (Ft)]]</f>
        <v>0</v>
      </c>
    </row>
    <row r="34" spans="1:13" x14ac:dyDescent="0.2">
      <c r="A34" s="8"/>
      <c r="B34" s="15"/>
      <c r="C34" s="15"/>
      <c r="D34" s="15"/>
      <c r="E34" s="15"/>
      <c r="F34" s="15"/>
      <c r="G34" s="16"/>
      <c r="H34" s="57" t="str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/>
      </c>
      <c r="I34" s="21"/>
      <c r="J34" s="35">
        <f>SUM(Táblázat4[[#This Row],[Nettó ár összesen (Ft)]:[Áfa (Ft)]])</f>
        <v>0</v>
      </c>
      <c r="K34" s="23"/>
      <c r="L34" s="23"/>
      <c r="M34" s="56">
        <f>Táblázat4[[#This Row],[Elszámolható összes költség (Ft)]]-Táblázat4[[#This Row],[Igényelt támogatás összege (Ft)]]</f>
        <v>0</v>
      </c>
    </row>
    <row r="35" spans="1:13" x14ac:dyDescent="0.2">
      <c r="A35" s="8"/>
      <c r="B35" s="15"/>
      <c r="C35" s="15"/>
      <c r="D35" s="15"/>
      <c r="E35" s="15"/>
      <c r="F35" s="15"/>
      <c r="G35" s="16"/>
      <c r="H35" s="57" t="str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/>
      </c>
      <c r="I35" s="21"/>
      <c r="J35" s="35">
        <f>SUM(Táblázat4[[#This Row],[Nettó ár összesen (Ft)]:[Áfa (Ft)]])</f>
        <v>0</v>
      </c>
      <c r="K35" s="23"/>
      <c r="L35" s="23"/>
      <c r="M35" s="56">
        <f>Táblázat4[[#This Row],[Elszámolható összes költség (Ft)]]-Táblázat4[[#This Row],[Igényelt támogatás összege (Ft)]]</f>
        <v>0</v>
      </c>
    </row>
    <row r="36" spans="1:13" ht="15" thickBot="1" x14ac:dyDescent="0.25">
      <c r="A36" s="8"/>
      <c r="B36" s="17"/>
      <c r="C36" s="17"/>
      <c r="D36" s="17"/>
      <c r="E36" s="17"/>
      <c r="F36" s="17"/>
      <c r="G36" s="18"/>
      <c r="H36" s="58" t="str">
        <f>IF(Táblázat4[[#This Row],[ Nettó egységár (Ft)]]="","",IF(Táblázat4[[#This Row],[ Nettó egységár (Ft)]]&lt;20000,"Hiba",IF(Táblázat4[[#This Row],[ Nettó egységár (Ft)]]&gt;20000,Táblázat4[[#This Row],[ Nettó egységár (Ft)]]*Táblázat4[[#This Row],[Mennyiség (db)]])))</f>
        <v/>
      </c>
      <c r="I36" s="22"/>
      <c r="J36" s="59">
        <f>SUM(Táblázat4[[#This Row],[Nettó ár összesen (Ft)]:[Áfa (Ft)]])</f>
        <v>0</v>
      </c>
      <c r="K36" s="24"/>
      <c r="L36" s="24"/>
      <c r="M36" s="60">
        <f>Táblázat4[[#This Row],[Elszámolható összes költség (Ft)]]-Táblázat4[[#This Row],[Igényelt támogatás összege (Ft)]]</f>
        <v>0</v>
      </c>
    </row>
    <row r="37" spans="1:13" ht="15.75" thickBot="1" x14ac:dyDescent="0.3">
      <c r="A37" s="36" t="s">
        <v>6</v>
      </c>
      <c r="B37" s="37"/>
      <c r="C37" s="37"/>
      <c r="D37" s="37"/>
      <c r="E37" s="37"/>
      <c r="F37" s="37"/>
      <c r="G37" s="38"/>
      <c r="H37" s="61">
        <f>SUM(H10:H36)</f>
        <v>8961052</v>
      </c>
      <c r="I37" s="62">
        <f>SUM(I10:I36)</f>
        <v>2419484.04</v>
      </c>
      <c r="J37" s="39">
        <f>SUM(J10:J36)</f>
        <v>11380536.039999999</v>
      </c>
      <c r="K37" s="63">
        <f>SUM(K10:K36)</f>
        <v>11380536.039999999</v>
      </c>
      <c r="L37" s="63">
        <f>SUM(K10:K36)</f>
        <v>11380536.039999999</v>
      </c>
      <c r="M37" s="40">
        <f>Táblázat4[[#This Row],[Elszámolható összes költség (Ft)]]-Táblázat4[[#This Row],[Igényelt támogatás összege (Ft)]]</f>
        <v>0</v>
      </c>
    </row>
    <row r="41" spans="1:13" ht="15.75" x14ac:dyDescent="0.2">
      <c r="C41" s="64"/>
      <c r="D41" s="64"/>
      <c r="E41" s="64"/>
    </row>
    <row r="42" spans="1:13" ht="41.25" customHeight="1" x14ac:dyDescent="0.2">
      <c r="A42" s="93" t="s">
        <v>97</v>
      </c>
      <c r="B42" s="93"/>
    </row>
    <row r="45" spans="1:13" s="68" customFormat="1" x14ac:dyDescent="0.2">
      <c r="A45" s="43"/>
      <c r="B45" s="25" t="s">
        <v>134</v>
      </c>
      <c r="C45" s="26"/>
      <c r="D45" s="65"/>
      <c r="E45" s="43"/>
      <c r="F45" s="66"/>
      <c r="G45" s="66"/>
      <c r="H45" s="67"/>
      <c r="I45" s="43"/>
    </row>
    <row r="46" spans="1:13" s="68" customFormat="1" x14ac:dyDescent="0.2">
      <c r="A46" s="43"/>
      <c r="B46" s="66"/>
      <c r="C46" s="65"/>
      <c r="D46" s="65"/>
      <c r="E46" s="43"/>
      <c r="F46" s="66"/>
      <c r="G46" s="66"/>
      <c r="H46" s="67"/>
      <c r="I46" s="43"/>
    </row>
    <row r="47" spans="1:13" x14ac:dyDescent="0.2">
      <c r="K47" s="69"/>
    </row>
    <row r="48" spans="1:13" x14ac:dyDescent="0.2">
      <c r="K48" s="34"/>
      <c r="L48" s="25"/>
      <c r="M48" s="25"/>
    </row>
    <row r="49" spans="1:13" x14ac:dyDescent="0.2">
      <c r="K49" s="90" t="s">
        <v>132</v>
      </c>
      <c r="L49" s="90"/>
      <c r="M49" s="90"/>
    </row>
    <row r="50" spans="1:13" x14ac:dyDescent="0.2">
      <c r="C50" s="70"/>
      <c r="D50" s="70"/>
      <c r="K50" s="91" t="s">
        <v>133</v>
      </c>
      <c r="L50" s="91"/>
      <c r="M50" s="91"/>
    </row>
    <row r="51" spans="1:13" x14ac:dyDescent="0.2">
      <c r="K51" s="92" t="s">
        <v>101</v>
      </c>
      <c r="L51" s="92"/>
      <c r="M51" s="92"/>
    </row>
    <row r="52" spans="1:13" x14ac:dyDescent="0.2">
      <c r="J52" s="71"/>
      <c r="K52" s="92" t="s">
        <v>29</v>
      </c>
      <c r="L52" s="92"/>
      <c r="M52" s="92"/>
    </row>
    <row r="54" spans="1:13" ht="15" x14ac:dyDescent="0.25">
      <c r="A54" s="72" t="s">
        <v>91</v>
      </c>
    </row>
  </sheetData>
  <sheetProtection algorithmName="SHA-512" hashValue="qawQrMkFcp0B9JqTXOH+Qw4L/FT8Exla3TnKdiHdzcX3CYc2h5nFnbrUIyDks+cYoE1BumslUL+UnCFx3wxnUA==" saltValue="FNSZXSdTbpCZh1PHS0vGEA==" spinCount="100000" sheet="1" objects="1" scenarios="1" formatRows="0" insertRows="0"/>
  <mergeCells count="12">
    <mergeCell ref="K49:M49"/>
    <mergeCell ref="K50:M50"/>
    <mergeCell ref="K51:M51"/>
    <mergeCell ref="K52:M52"/>
    <mergeCell ref="A42:B42"/>
    <mergeCell ref="B2:E2"/>
    <mergeCell ref="B1:E1"/>
    <mergeCell ref="B5:E5"/>
    <mergeCell ref="A7:M7"/>
    <mergeCell ref="A8:M8"/>
    <mergeCell ref="B4:E4"/>
    <mergeCell ref="B3:E3"/>
  </mergeCells>
  <conditionalFormatting sqref="H10 K18:L36">
    <cfRule type="containsText" dxfId="19" priority="2" operator="containsText" text="Hiba">
      <formula>NOT(ISERROR(SEARCH("Hiba",H10)))</formula>
    </cfRule>
  </conditionalFormatting>
  <conditionalFormatting sqref="H11:H36">
    <cfRule type="containsText" dxfId="18" priority="1" operator="containsText" text="Hiba">
      <formula>NOT(ISERROR(SEARCH("Hiba",H11)))</formula>
    </cfRule>
  </conditionalFormatting>
  <dataValidations count="1">
    <dataValidation type="list" allowBlank="1" showInputMessage="1" showErrorMessage="1" sqref="C45:D46">
      <formula1>INDIRECT(SUBSTITUTE(#REF!," ","_"))</formula1>
    </dataValidation>
  </dataValidations>
  <pageMargins left="0.7" right="0.7" top="1.0780208333333334" bottom="0.8510416666666667" header="0.3" footer="0.3"/>
  <pageSetup paperSize="9" scale="36" fitToHeight="0" orientation="landscape" r:id="rId1"/>
  <headerFooter>
    <oddHeader>&amp;L&amp;G&amp;R&amp;"Arial,Normál"&amp;9 6. sz. melléklet</oddHeader>
    <oddFooter>&amp;L&amp;"-,Dőlt"&amp;9
&amp;C&amp;P
Kelt.:&amp;RKépviseltre jogosult cégszerű aláírása</oddFooter>
  </headerFooter>
  <legacyDrawingHF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Munka2!$B$3:$B$13</xm:f>
          </x14:formula1>
          <xm:sqref>A10:A36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3"/>
  <sheetViews>
    <sheetView workbookViewId="0">
      <selection activeCell="B5" sqref="B5"/>
    </sheetView>
  </sheetViews>
  <sheetFormatPr defaultRowHeight="15" x14ac:dyDescent="0.25"/>
  <cols>
    <col min="2" max="2" width="39.7109375" customWidth="1"/>
    <col min="13" max="13" width="76.140625" customWidth="1"/>
  </cols>
  <sheetData>
    <row r="2" spans="2:13" x14ac:dyDescent="0.25">
      <c r="B2" s="2" t="s">
        <v>8</v>
      </c>
    </row>
    <row r="3" spans="2:13" ht="28.5" x14ac:dyDescent="0.25">
      <c r="B3" s="27" t="s">
        <v>40</v>
      </c>
    </row>
    <row r="4" spans="2:13" ht="28.5" x14ac:dyDescent="0.25">
      <c r="B4" s="1" t="s">
        <v>41</v>
      </c>
    </row>
    <row r="5" spans="2:13" ht="28.5" x14ac:dyDescent="0.25">
      <c r="B5" s="1" t="s">
        <v>42</v>
      </c>
    </row>
    <row r="6" spans="2:13" ht="28.5" x14ac:dyDescent="0.25">
      <c r="B6" s="1" t="s">
        <v>43</v>
      </c>
    </row>
    <row r="7" spans="2:13" ht="28.5" x14ac:dyDescent="0.25">
      <c r="B7" s="28" t="s">
        <v>44</v>
      </c>
    </row>
    <row r="8" spans="2:13" ht="28.5" x14ac:dyDescent="0.25">
      <c r="B8" s="28" t="s">
        <v>45</v>
      </c>
    </row>
    <row r="9" spans="2:13" ht="28.5" x14ac:dyDescent="0.25">
      <c r="B9" s="28" t="s">
        <v>46</v>
      </c>
    </row>
    <row r="10" spans="2:13" x14ac:dyDescent="0.25">
      <c r="B10" s="28" t="s">
        <v>47</v>
      </c>
    </row>
    <row r="11" spans="2:13" ht="28.5" x14ac:dyDescent="0.25">
      <c r="B11" s="28" t="s">
        <v>48</v>
      </c>
    </row>
    <row r="12" spans="2:13" x14ac:dyDescent="0.25">
      <c r="B12" s="28" t="s">
        <v>49</v>
      </c>
    </row>
    <row r="13" spans="2:13" x14ac:dyDescent="0.25">
      <c r="B13" s="28" t="s">
        <v>50</v>
      </c>
    </row>
    <row r="14" spans="2:13" ht="15.75" x14ac:dyDescent="0.25">
      <c r="M14" s="30" t="s">
        <v>54</v>
      </c>
    </row>
    <row r="15" spans="2:13" ht="47.25" x14ac:dyDescent="0.25">
      <c r="M15" s="31" t="s">
        <v>55</v>
      </c>
    </row>
    <row r="16" spans="2:13" ht="30" x14ac:dyDescent="0.25">
      <c r="M16" s="32" t="s">
        <v>56</v>
      </c>
    </row>
    <row r="17" spans="13:13" ht="30" x14ac:dyDescent="0.25">
      <c r="M17" s="32" t="s">
        <v>57</v>
      </c>
    </row>
    <row r="18" spans="13:13" x14ac:dyDescent="0.25">
      <c r="M18" s="32" t="s">
        <v>58</v>
      </c>
    </row>
    <row r="20" spans="13:13" ht="15.75" x14ac:dyDescent="0.25">
      <c r="M20" s="31" t="s">
        <v>60</v>
      </c>
    </row>
    <row r="21" spans="13:13" x14ac:dyDescent="0.25">
      <c r="M21" s="32" t="s">
        <v>61</v>
      </c>
    </row>
    <row r="22" spans="13:13" x14ac:dyDescent="0.25">
      <c r="M22" s="32" t="s">
        <v>62</v>
      </c>
    </row>
    <row r="23" spans="13:13" x14ac:dyDescent="0.25">
      <c r="M23" s="32" t="s">
        <v>63</v>
      </c>
    </row>
    <row r="25" spans="13:13" ht="15.75" x14ac:dyDescent="0.25">
      <c r="M25" s="31" t="s">
        <v>64</v>
      </c>
    </row>
    <row r="26" spans="13:13" x14ac:dyDescent="0.25">
      <c r="M26" s="32" t="s">
        <v>65</v>
      </c>
    </row>
    <row r="27" spans="13:13" x14ac:dyDescent="0.25">
      <c r="M27" s="32" t="s">
        <v>66</v>
      </c>
    </row>
    <row r="29" spans="13:13" ht="15.75" x14ac:dyDescent="0.25">
      <c r="M29" s="31" t="s">
        <v>67</v>
      </c>
    </row>
    <row r="30" spans="13:13" x14ac:dyDescent="0.25">
      <c r="M30" s="32" t="s">
        <v>68</v>
      </c>
    </row>
    <row r="31" spans="13:13" x14ac:dyDescent="0.25">
      <c r="M31" s="32" t="s">
        <v>69</v>
      </c>
    </row>
    <row r="32" spans="13:13" x14ac:dyDescent="0.25">
      <c r="M32" s="32" t="s">
        <v>70</v>
      </c>
    </row>
    <row r="33" spans="13:13" x14ac:dyDescent="0.25">
      <c r="M33" s="32" t="s">
        <v>71</v>
      </c>
    </row>
    <row r="34" spans="13:13" x14ac:dyDescent="0.25">
      <c r="M34" s="32" t="s">
        <v>72</v>
      </c>
    </row>
    <row r="36" spans="13:13" ht="15.75" x14ac:dyDescent="0.25">
      <c r="M36" s="31" t="s">
        <v>73</v>
      </c>
    </row>
    <row r="38" spans="13:13" ht="47.25" x14ac:dyDescent="0.25">
      <c r="M38" s="31" t="s">
        <v>74</v>
      </c>
    </row>
    <row r="39" spans="13:13" ht="30" x14ac:dyDescent="0.25">
      <c r="M39" s="32" t="s">
        <v>75</v>
      </c>
    </row>
    <row r="40" spans="13:13" ht="30" x14ac:dyDescent="0.25">
      <c r="M40" s="32" t="s">
        <v>76</v>
      </c>
    </row>
    <row r="42" spans="13:13" ht="15.75" x14ac:dyDescent="0.25">
      <c r="M42" s="31" t="s">
        <v>77</v>
      </c>
    </row>
    <row r="43" spans="13:13" x14ac:dyDescent="0.25">
      <c r="M43" s="32" t="s">
        <v>78</v>
      </c>
    </row>
    <row r="44" spans="13:13" x14ac:dyDescent="0.25">
      <c r="M44" s="32" t="s">
        <v>79</v>
      </c>
    </row>
    <row r="46" spans="13:13" ht="47.25" x14ac:dyDescent="0.25">
      <c r="M46" s="31" t="s">
        <v>80</v>
      </c>
    </row>
    <row r="47" spans="13:13" x14ac:dyDescent="0.25">
      <c r="M47" s="32" t="s">
        <v>81</v>
      </c>
    </row>
    <row r="48" spans="13:13" x14ac:dyDescent="0.25">
      <c r="M48" s="32" t="s">
        <v>82</v>
      </c>
    </row>
    <row r="49" spans="13:13" x14ac:dyDescent="0.25">
      <c r="M49" s="32" t="s">
        <v>83</v>
      </c>
    </row>
    <row r="50" spans="13:13" x14ac:dyDescent="0.25">
      <c r="M50" s="32" t="s">
        <v>84</v>
      </c>
    </row>
    <row r="52" spans="13:13" ht="31.5" x14ac:dyDescent="0.25">
      <c r="M52" s="31" t="s">
        <v>85</v>
      </c>
    </row>
    <row r="54" spans="13:13" ht="15.75" x14ac:dyDescent="0.25">
      <c r="M54" s="31" t="s">
        <v>86</v>
      </c>
    </row>
    <row r="57" spans="13:13" ht="15.75" x14ac:dyDescent="0.25">
      <c r="M57" s="33" t="s">
        <v>59</v>
      </c>
    </row>
    <row r="59" spans="13:13" ht="15.75" x14ac:dyDescent="0.25">
      <c r="M59" s="29" t="s">
        <v>87</v>
      </c>
    </row>
    <row r="61" spans="13:13" ht="15.75" x14ac:dyDescent="0.25">
      <c r="M61" s="31" t="s">
        <v>88</v>
      </c>
    </row>
    <row r="63" spans="13:13" ht="15.75" x14ac:dyDescent="0.25">
      <c r="M63" s="31" t="s">
        <v>89</v>
      </c>
    </row>
  </sheetData>
  <sheetProtection algorithmName="SHA-512" hashValue="5pWEDTdl/CSMYiupE0e/x52uBZWxGDAMKx4quURaO4OQitNJx5fTrZfA1Eeyw8gdhbS3MEz0URyOvcI1+mWrHA==" saltValue="+89HMdyUkYSSAZL1mD2NPg==" spinCount="100000" sheet="1" objects="1" scenarios="1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B8899B0A337843AF36424B58884980" ma:contentTypeVersion="2" ma:contentTypeDescription="Create a new document." ma:contentTypeScope="" ma:versionID="b99efb8032f5d1c97443e67825f38c7d">
  <xsd:schema xmlns:xsd="http://www.w3.org/2001/XMLSchema" xmlns:xs="http://www.w3.org/2001/XMLSchema" xmlns:p="http://schemas.microsoft.com/office/2006/metadata/properties" xmlns:ns2="792a6c39-e030-4f04-ad05-81d127640e31" targetNamespace="http://schemas.microsoft.com/office/2006/metadata/properties" ma:root="true" ma:fieldsID="cbc2db8b381bd8d1305fa2df4b0f3d23" ns2:_="">
    <xsd:import namespace="792a6c39-e030-4f04-ad05-81d127640e3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2a6c39-e030-4f04-ad05-81d127640e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9D4C3F-4B4B-4CF5-948B-ACA62054225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792a6c39-e030-4f04-ad05-81d127640e3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442A3AC-DEE4-4DB5-9A5F-2C52A01EF1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2a6c39-e030-4f04-ad05-81d127640e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71175F9-2D60-40FF-A1E4-CC42BB1CE4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Kitöltési_útmutató</vt:lpstr>
      <vt:lpstr>Eszközlista</vt:lpstr>
      <vt:lpstr>Munka2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Schrott Réka</dc:creator>
  <cp:keywords/>
  <dc:description/>
  <cp:lastModifiedBy>Székely Ferenc</cp:lastModifiedBy>
  <cp:revision/>
  <dcterms:created xsi:type="dcterms:W3CDTF">2019-08-02T12:17:05Z</dcterms:created>
  <dcterms:modified xsi:type="dcterms:W3CDTF">2020-09-28T20:43:13Z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0x010100C6B8899B0A337843AF36424B58884980</vt:lpwstr>
  </property>
</Properties>
</file>