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GYÖNGYI\Időközi választás B.berény\2022\"/>
    </mc:Choice>
  </mc:AlternateContent>
  <bookViews>
    <workbookView xWindow="-105" yWindow="-105" windowWidth="23250" windowHeight="12570"/>
  </bookViews>
  <sheets>
    <sheet name="1. melléklet" sheetId="1" r:id="rId1"/>
    <sheet name="2. mellékle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6" i="1" l="1"/>
  <c r="E60" i="1"/>
  <c r="E56" i="1"/>
  <c r="E59" i="1"/>
  <c r="E42" i="1"/>
  <c r="E31" i="1"/>
  <c r="E55" i="1" l="1"/>
  <c r="E57" i="1" s="1"/>
  <c r="E52" i="1"/>
  <c r="E51" i="1"/>
  <c r="E50" i="1"/>
  <c r="E53" i="1" s="1"/>
  <c r="E62" i="1" s="1"/>
  <c r="E41" i="1"/>
  <c r="E40" i="1"/>
  <c r="E39" i="1"/>
  <c r="E43" i="1" s="1"/>
  <c r="E21" i="1" l="1"/>
  <c r="E36" i="1" l="1"/>
  <c r="E35" i="1"/>
  <c r="E32" i="1"/>
  <c r="E26" i="2"/>
  <c r="E19" i="2"/>
  <c r="E21" i="2"/>
  <c r="E22" i="2"/>
  <c r="E24" i="2"/>
  <c r="E25" i="2"/>
  <c r="E18" i="2"/>
  <c r="E16" i="2"/>
  <c r="E13" i="2"/>
  <c r="E12" i="2"/>
  <c r="E10" i="2"/>
  <c r="E37" i="1" l="1"/>
  <c r="E30" i="1"/>
  <c r="E29" i="1"/>
  <c r="E28" i="1"/>
  <c r="E27" i="1"/>
  <c r="E26" i="1"/>
  <c r="E25" i="1"/>
  <c r="E24" i="1"/>
  <c r="E20" i="1"/>
  <c r="E14" i="1"/>
  <c r="E33" i="1" l="1"/>
  <c r="E22" i="1"/>
  <c r="E45" i="1" s="1"/>
  <c r="E65" i="1" s="1"/>
  <c r="E68" i="1" s="1"/>
</calcChain>
</file>

<file path=xl/sharedStrings.xml><?xml version="1.0" encoding="utf-8"?>
<sst xmlns="http://schemas.openxmlformats.org/spreadsheetml/2006/main" count="91" uniqueCount="77">
  <si>
    <t>Balatonberény Község Önkormányzat helyi önkormányzati képviselők és a polgármester időközi választása kiadásainak tervezése</t>
  </si>
  <si>
    <t>1. számú melléklet</t>
  </si>
  <si>
    <t>Dologi kiadások szavazókörönként</t>
  </si>
  <si>
    <t>. Hirdetménnyel és tájékoztató nyomtatvánnyal,</t>
  </si>
  <si>
    <t>. Választással összefüggő egyéb dologi kiadásokkal,</t>
  </si>
  <si>
    <t>. Szavazóhelyiség kialakításával, működtetésével,</t>
  </si>
  <si>
    <t>. Nem állami, nem önkormányzati tulajdonú szavazóhelyiségek bérletével,</t>
  </si>
  <si>
    <t>. szavazásnapi anyagok szállításával,</t>
  </si>
  <si>
    <t>. A HVI szavazásnapi működésével,</t>
  </si>
  <si>
    <t>a szavazás napját megelőző hatvanhetedik nap után kézbesített értesítőkkel,</t>
  </si>
  <si>
    <t>Azonosító</t>
  </si>
  <si>
    <t>Megnevezés</t>
  </si>
  <si>
    <t xml:space="preserve">Érték </t>
  </si>
  <si>
    <t>Mennyiség</t>
  </si>
  <si>
    <t xml:space="preserve">Ajánlóív nyomtatással kapcsolatos HVI feladatok elvégzése laponként számolva, de legalább 500 Ft </t>
  </si>
  <si>
    <t>DOLOGI KIADÁSOK ÖSSZESEN</t>
  </si>
  <si>
    <t>1. Dologi kiadások</t>
  </si>
  <si>
    <t>2. Személyi juttatások</t>
  </si>
  <si>
    <t>Az SZSZB (egy szavazókörrel rendelkező településen a HVB) 3 választott tagjának díja</t>
  </si>
  <si>
    <t>Egy szavazókörrel rendelkező település esetén a HVB negyedik és ötödik tagjának díja</t>
  </si>
  <si>
    <t>Az SZSZB (egy szavazókörrel rendelkező településen a HVB) mellett működő jegyzőkönyvvezető díja</t>
  </si>
  <si>
    <t>HVB tagjainak személyi normatívája egy szavazókörös településen 20101 és 20102 jogcímeken felül</t>
  </si>
  <si>
    <t xml:space="preserve">Munkaadókat terhelő járulékok és szociális hozzájárulási adó fizetési kötelezettség </t>
  </si>
  <si>
    <t>Személyi juttatások összesen:</t>
  </si>
  <si>
    <t>NVI felé megtérítendő kiadások polgármester és önkormányzati képviselők időközi választása esetén</t>
  </si>
  <si>
    <t>KÖZPONTI KIADÁSOK</t>
  </si>
  <si>
    <t>Szavazóköri tájékoztató plakát</t>
  </si>
  <si>
    <t>Urnacsomagok előállítása, összeállítása, szállítása; szavazókörönként</t>
  </si>
  <si>
    <t>Értesítők kézbesítése, választópolgáronként (1100 fő)</t>
  </si>
  <si>
    <t>Értesítők nyomtatása, megszemélyesítése, hajtogatása és borítékolása, választópolgáronként (1100 fő)</t>
  </si>
  <si>
    <t>Szavazólapok, választópolgáronként és szavazólap  (1100x2=2200)</t>
  </si>
  <si>
    <t>A választások előkészítésével kapcslatos nyomtatványok</t>
  </si>
  <si>
    <t>Plakátok előállítása</t>
  </si>
  <si>
    <t>Választópolgárok értesítésével kapcsolatos feladatok</t>
  </si>
  <si>
    <t>Szavazásnapi nyomtatványok és kellékek</t>
  </si>
  <si>
    <t>Szavazóurnák biztosítása</t>
  </si>
  <si>
    <t>Szavazólapok és borítékok</t>
  </si>
  <si>
    <t>Szavazóköri szállítódoboz biztosítása</t>
  </si>
  <si>
    <t>Szavazóköri szállítódoboz előállítása, szállítása, 1000 választópolgáronként</t>
  </si>
  <si>
    <t>Szavazásnapi nyomtatványok és kellékek előállítása szavazókörönként</t>
  </si>
  <si>
    <t>Fogyatékkal élők számára készülő szavazási kellékek, választópolgáronként</t>
  </si>
  <si>
    <t>Braille-írással készült értesítő borítékkal</t>
  </si>
  <si>
    <t>Braille-írással ellátott szavazósablon és tájékoztató szavazáshoz</t>
  </si>
  <si>
    <t>Borítékok, választópolgáronként (1100 fő)</t>
  </si>
  <si>
    <t>Kiadások a szavazás napján és azt megelőzően</t>
  </si>
  <si>
    <t>A HVI tagjának személyi normatívája, kivéve HVI vezető. A normatíva a HVI alábbi számú tagjai tekintetében vehető figyelembe (települési választópolgárszáma, több településre kiterjedő illetékességgel rendelkező HVI esetén a települések összesített választópolgárszáma alapján.) - 8000 választópolgárig</t>
  </si>
  <si>
    <t>Összesen:</t>
  </si>
  <si>
    <t>Összeg (Kalkulált)</t>
  </si>
  <si>
    <t>6/2021. (VIII.31.) IM rendelet alapján</t>
  </si>
  <si>
    <t>névjegyzéknyomtatással</t>
  </si>
  <si>
    <t>kézbesített határozatokkal, egyéb döntésekkel kapcsolatos kiadások</t>
  </si>
  <si>
    <t>Koronavírus elleni védekezés költsége szavazókörönként, NVI elnökének intézkedése alapján</t>
  </si>
  <si>
    <t>Az SZSZB Ve. 24. §. (3) bekezdése 31 171. §-a alapján szükség szerint bevont választott tagjának tiszteletdíja, szavazókörönként legfeljebb 2 fő.</t>
  </si>
  <si>
    <t>A HVB tagjainak személyi normatívája egy szavazókörös településen, a 20101 és 20102 jogcímeken felül.</t>
  </si>
  <si>
    <t>6/2021. (VIII.31.) IM rendelet 9. melléklete alapján</t>
  </si>
  <si>
    <t>HVI vezetőjének díja választási naponként, választópolgárszám függvényében.- 8000 választópolgárig</t>
  </si>
  <si>
    <t>Étkezési ellátás kiadásai után fizetendő munkáltatói teher</t>
  </si>
  <si>
    <t>3. Munkaadókat terhelő fizetési kötelezettség</t>
  </si>
  <si>
    <t>4. Ellátási kiadások</t>
  </si>
  <si>
    <t>Munkaadókat terhelő fizetési kötelezettség összesen:</t>
  </si>
  <si>
    <t>Az SZSZB (egy szavazókörrel rendelkező településen a HVB) választott és megbízott tagjainka, póttagjainak, valamint a bizottságok mellett működő jegyzőkönyvvezető szavazásnapi étkezési ellátása.</t>
  </si>
  <si>
    <t>A HVB tagjainak ellátási kiadásai HVB-nként települési önkormányzati választás esetén.</t>
  </si>
  <si>
    <t>A HVI vezetőjének és tagjainak ellátási kiadásai normatív létszám alapján.</t>
  </si>
  <si>
    <t>Helyi települési kiadások</t>
  </si>
  <si>
    <t>Ellátási kiadások összesen:</t>
  </si>
  <si>
    <t>Helyi települési kiadások összesen:</t>
  </si>
  <si>
    <t>Megyei kiadások</t>
  </si>
  <si>
    <t>TVI pénzügyi felelősének díja polgármester, illetve települési önkormányzati képviselő-választáson</t>
  </si>
  <si>
    <t>TVI további 1 tagjának díja polgármester, illetve települési önkormányzati képviselő-választáson</t>
  </si>
  <si>
    <t>TVB 3 választott tagjának díja</t>
  </si>
  <si>
    <t>Az SZSZB-be bevont további választott tagok tiszteletdíja választott tagonként a Ve. 24. § (5) bekezdése szerint, továbbá az egy szavazókörös település HVB póttagjainak tiszteletdíja póttagonként mozgóurnát igénylő választopolgárok száma alapján</t>
  </si>
  <si>
    <t>Az SZSZB-be, az egy szavazókörrel rendelkező településen a HVB-be a 208-as jogcím szerint bevont további választott tagok ellátási kiadásai választott tagonként,</t>
  </si>
  <si>
    <t>A TVB választott és megbízott tagjainak választási ellátási kiadásai települési önkormányzati választás esetén.</t>
  </si>
  <si>
    <t>Megyei kiadások összesen:</t>
  </si>
  <si>
    <t>6/2021. (VIII.31.) IM rendelet 9. melléklet szerinti kiadások összesen:</t>
  </si>
  <si>
    <t>6/2021. (VIII.31.) IM rendelet 1. melléklet szerinti kiadások összesen:</t>
  </si>
  <si>
    <t>Mindöszzesen: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</si>
</sst>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1" xfId="0" applyFont="1" applyBorder="1"/>
    <xf numFmtId="3" fontId="2" fillId="0" borderId="1" xfId="0" applyNumberFormat="1" applyFont="1" applyBorder="1"/>
    <xf numFmtId="4" fontId="0" fillId="0" borderId="0" xfId="0" applyNumberFormat="1"/>
    <xf numFmtId="0" fontId="2" fillId="0" borderId="0" xfId="0" applyFont="1" applyFill="1" applyBorder="1"/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/>
    <xf numFmtId="0" fontId="0" fillId="0" borderId="1" xfId="0" applyBorder="1" applyAlignment="1">
      <alignment horizontal="left" vertical="center"/>
    </xf>
    <xf numFmtId="0" fontId="0" fillId="0" borderId="1" xfId="0" applyBorder="1"/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0" fillId="0" borderId="1" xfId="0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 applyBorder="1"/>
    <xf numFmtId="3" fontId="2" fillId="0" borderId="3" xfId="0" applyNumberFormat="1" applyFont="1" applyFill="1" applyBorder="1"/>
    <xf numFmtId="0" fontId="2" fillId="0" borderId="5" xfId="0" applyFont="1" applyFill="1" applyBorder="1"/>
    <xf numFmtId="3" fontId="2" fillId="0" borderId="5" xfId="0" applyNumberFormat="1" applyFont="1" applyFill="1" applyBorder="1"/>
    <xf numFmtId="3" fontId="2" fillId="0" borderId="8" xfId="0" applyNumberFormat="1" applyFont="1" applyFill="1" applyBorder="1"/>
    <xf numFmtId="0" fontId="2" fillId="0" borderId="6" xfId="0" applyFont="1" applyFill="1" applyBorder="1"/>
    <xf numFmtId="3" fontId="2" fillId="0" borderId="6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/>
    <xf numFmtId="3" fontId="2" fillId="0" borderId="9" xfId="0" applyNumberFormat="1" applyFont="1" applyFill="1" applyBorder="1"/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/>
    <xf numFmtId="3" fontId="1" fillId="0" borderId="7" xfId="0" applyNumberFormat="1" applyFont="1" applyFill="1" applyBorder="1"/>
    <xf numFmtId="3" fontId="1" fillId="0" borderId="4" xfId="0" applyNumberFormat="1" applyFont="1" applyFill="1" applyBorder="1"/>
    <xf numFmtId="0" fontId="1" fillId="0" borderId="0" xfId="0" applyFont="1" applyFill="1"/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/>
    <xf numFmtId="3" fontId="2" fillId="0" borderId="11" xfId="0" applyNumberFormat="1" applyFont="1" applyFill="1" applyBorder="1"/>
    <xf numFmtId="3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0" fontId="3" fillId="0" borderId="1" xfId="0" applyFont="1" applyBorder="1"/>
    <xf numFmtId="4" fontId="3" fillId="0" borderId="1" xfId="0" applyNumberFormat="1" applyFont="1" applyBorder="1"/>
    <xf numFmtId="0" fontId="3" fillId="0" borderId="0" xfId="0" applyFont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0" xfId="0" applyFont="1"/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3" fontId="2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164" fontId="2" fillId="0" borderId="11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topLeftCell="A46" workbookViewId="0">
      <selection activeCell="A63" sqref="A63"/>
    </sheetView>
  </sheetViews>
  <sheetFormatPr defaultColWidth="9.140625" defaultRowHeight="12.75" x14ac:dyDescent="0.2"/>
  <cols>
    <col min="1" max="1" width="8.85546875" style="43" customWidth="1"/>
    <col min="2" max="2" width="50.85546875" style="16" customWidth="1"/>
    <col min="3" max="3" width="8.5703125" style="16" customWidth="1"/>
    <col min="4" max="4" width="9.7109375" style="17" customWidth="1"/>
    <col min="5" max="5" width="9.140625" style="17"/>
    <col min="6" max="16384" width="9.140625" style="16"/>
  </cols>
  <sheetData>
    <row r="1" spans="1:5" ht="30.6" customHeight="1" x14ac:dyDescent="0.2">
      <c r="A1" s="83" t="s">
        <v>0</v>
      </c>
      <c r="B1" s="83"/>
      <c r="C1" s="83"/>
      <c r="D1" s="83"/>
      <c r="E1" s="83"/>
    </row>
    <row r="2" spans="1:5" x14ac:dyDescent="0.2">
      <c r="A2" s="15"/>
    </row>
    <row r="3" spans="1:5" x14ac:dyDescent="0.2">
      <c r="A3" s="18" t="s">
        <v>48</v>
      </c>
    </row>
    <row r="4" spans="1:5" x14ac:dyDescent="0.2">
      <c r="A4" s="18" t="s">
        <v>1</v>
      </c>
    </row>
    <row r="6" spans="1:5" s="21" customFormat="1" ht="33.6" customHeight="1" x14ac:dyDescent="0.2">
      <c r="A6" s="57" t="s">
        <v>10</v>
      </c>
      <c r="B6" s="57" t="s">
        <v>11</v>
      </c>
      <c r="C6" s="57" t="s">
        <v>12</v>
      </c>
      <c r="D6" s="58" t="s">
        <v>13</v>
      </c>
      <c r="E6" s="58" t="s">
        <v>47</v>
      </c>
    </row>
    <row r="7" spans="1:5" s="21" customFormat="1" ht="33.6" customHeight="1" x14ac:dyDescent="0.2">
      <c r="A7" s="73"/>
      <c r="B7" s="74" t="s">
        <v>63</v>
      </c>
      <c r="C7" s="74"/>
      <c r="D7" s="75"/>
      <c r="E7" s="76"/>
    </row>
    <row r="8" spans="1:5" x14ac:dyDescent="0.2">
      <c r="A8" s="45" t="s">
        <v>16</v>
      </c>
      <c r="B8" s="4"/>
      <c r="C8" s="4"/>
      <c r="D8" s="22"/>
      <c r="E8" s="23"/>
    </row>
    <row r="9" spans="1:5" x14ac:dyDescent="0.2">
      <c r="A9" s="11">
        <v>101</v>
      </c>
      <c r="B9" s="12" t="s">
        <v>44</v>
      </c>
      <c r="C9" s="12"/>
      <c r="D9" s="31"/>
      <c r="E9" s="31"/>
    </row>
    <row r="10" spans="1:5" x14ac:dyDescent="0.2">
      <c r="A10" s="81">
        <v>10101</v>
      </c>
      <c r="B10" s="55" t="s">
        <v>2</v>
      </c>
      <c r="C10" s="24"/>
      <c r="D10" s="25"/>
      <c r="E10" s="26"/>
    </row>
    <row r="11" spans="1:5" x14ac:dyDescent="0.2">
      <c r="A11" s="82"/>
      <c r="B11" s="56" t="s">
        <v>3</v>
      </c>
      <c r="C11" s="27"/>
      <c r="D11" s="28"/>
      <c r="E11" s="23"/>
    </row>
    <row r="12" spans="1:5" x14ac:dyDescent="0.2">
      <c r="A12" s="82"/>
      <c r="B12" s="56" t="s">
        <v>4</v>
      </c>
      <c r="C12" s="27"/>
      <c r="D12" s="28"/>
      <c r="E12" s="23"/>
    </row>
    <row r="13" spans="1:5" x14ac:dyDescent="0.2">
      <c r="A13" s="82"/>
      <c r="B13" s="56" t="s">
        <v>5</v>
      </c>
      <c r="C13" s="27"/>
      <c r="D13" s="28"/>
      <c r="E13" s="23"/>
    </row>
    <row r="14" spans="1:5" ht="25.5" x14ac:dyDescent="0.2">
      <c r="A14" s="82"/>
      <c r="B14" s="56" t="s">
        <v>6</v>
      </c>
      <c r="C14" s="27">
        <v>60000</v>
      </c>
      <c r="D14" s="28">
        <v>1</v>
      </c>
      <c r="E14" s="23">
        <f>C14*D14</f>
        <v>60000</v>
      </c>
    </row>
    <row r="15" spans="1:5" x14ac:dyDescent="0.2">
      <c r="A15" s="82"/>
      <c r="B15" s="56" t="s">
        <v>7</v>
      </c>
      <c r="C15" s="27"/>
      <c r="D15" s="28"/>
      <c r="E15" s="23"/>
    </row>
    <row r="16" spans="1:5" x14ac:dyDescent="0.2">
      <c r="A16" s="82"/>
      <c r="B16" s="56" t="s">
        <v>8</v>
      </c>
      <c r="C16" s="27"/>
      <c r="D16" s="28"/>
      <c r="E16" s="23"/>
    </row>
    <row r="17" spans="1:5" x14ac:dyDescent="0.2">
      <c r="A17" s="82"/>
      <c r="B17" s="56" t="s">
        <v>49</v>
      </c>
      <c r="C17" s="27"/>
      <c r="D17" s="28"/>
      <c r="E17" s="23"/>
    </row>
    <row r="18" spans="1:5" ht="25.5" x14ac:dyDescent="0.2">
      <c r="A18" s="82"/>
      <c r="B18" s="56" t="s">
        <v>9</v>
      </c>
      <c r="C18" s="27"/>
      <c r="D18" s="28"/>
      <c r="E18" s="23"/>
    </row>
    <row r="19" spans="1:5" ht="25.5" x14ac:dyDescent="0.2">
      <c r="A19" s="82"/>
      <c r="B19" s="56" t="s">
        <v>50</v>
      </c>
      <c r="C19" s="27"/>
      <c r="D19" s="28"/>
      <c r="E19" s="23"/>
    </row>
    <row r="20" spans="1:5" ht="25.5" x14ac:dyDescent="0.2">
      <c r="A20" s="29">
        <v>10106</v>
      </c>
      <c r="B20" s="20" t="s">
        <v>14</v>
      </c>
      <c r="C20" s="46">
        <v>25</v>
      </c>
      <c r="D20" s="47">
        <v>40</v>
      </c>
      <c r="E20" s="89">
        <f>C20*D20</f>
        <v>1000</v>
      </c>
    </row>
    <row r="21" spans="1:5" ht="27" customHeight="1" x14ac:dyDescent="0.2">
      <c r="A21" s="85">
        <v>10509</v>
      </c>
      <c r="B21" s="86" t="s">
        <v>51</v>
      </c>
      <c r="C21" s="87">
        <v>30000</v>
      </c>
      <c r="D21" s="88">
        <v>1</v>
      </c>
      <c r="E21" s="47">
        <f>C21*D21</f>
        <v>30000</v>
      </c>
    </row>
    <row r="22" spans="1:5" s="37" customFormat="1" x14ac:dyDescent="0.2">
      <c r="A22" s="33"/>
      <c r="B22" s="34" t="s">
        <v>15</v>
      </c>
      <c r="C22" s="34"/>
      <c r="D22" s="35"/>
      <c r="E22" s="36">
        <f>SUM(E14:E21)</f>
        <v>91000</v>
      </c>
    </row>
    <row r="23" spans="1:5" x14ac:dyDescent="0.2">
      <c r="A23" s="44" t="s">
        <v>17</v>
      </c>
      <c r="B23" s="38"/>
      <c r="C23" s="39"/>
      <c r="D23" s="40"/>
      <c r="E23" s="32"/>
    </row>
    <row r="24" spans="1:5" s="42" customFormat="1" ht="25.5" x14ac:dyDescent="0.25">
      <c r="A24" s="19">
        <v>20101</v>
      </c>
      <c r="B24" s="30" t="s">
        <v>18</v>
      </c>
      <c r="C24" s="30">
        <v>35000</v>
      </c>
      <c r="D24" s="41">
        <v>3</v>
      </c>
      <c r="E24" s="41">
        <f t="shared" ref="E24:E36" si="0">C24*D24</f>
        <v>105000</v>
      </c>
    </row>
    <row r="25" spans="1:5" ht="25.5" x14ac:dyDescent="0.2">
      <c r="A25" s="29">
        <v>20102</v>
      </c>
      <c r="B25" s="20" t="s">
        <v>19</v>
      </c>
      <c r="C25" s="46">
        <v>35000</v>
      </c>
      <c r="D25" s="47">
        <v>2</v>
      </c>
      <c r="E25" s="47">
        <f t="shared" si="0"/>
        <v>70000</v>
      </c>
    </row>
    <row r="26" spans="1:5" ht="25.5" x14ac:dyDescent="0.2">
      <c r="A26" s="29">
        <v>20201</v>
      </c>
      <c r="B26" s="20" t="s">
        <v>20</v>
      </c>
      <c r="C26" s="46">
        <v>35000</v>
      </c>
      <c r="D26" s="47">
        <v>1</v>
      </c>
      <c r="E26" s="47">
        <f t="shared" si="0"/>
        <v>35000</v>
      </c>
    </row>
    <row r="27" spans="1:5" ht="67.150000000000006" customHeight="1" x14ac:dyDescent="0.2">
      <c r="A27" s="29">
        <v>20301</v>
      </c>
      <c r="B27" s="30" t="s">
        <v>45</v>
      </c>
      <c r="C27" s="46">
        <v>60000</v>
      </c>
      <c r="D27" s="47">
        <v>5</v>
      </c>
      <c r="E27" s="47">
        <f t="shared" si="0"/>
        <v>300000</v>
      </c>
    </row>
    <row r="28" spans="1:5" ht="31.9" customHeight="1" x14ac:dyDescent="0.2">
      <c r="A28" s="29">
        <v>20501</v>
      </c>
      <c r="B28" s="20" t="s">
        <v>21</v>
      </c>
      <c r="C28" s="46">
        <v>35000</v>
      </c>
      <c r="D28" s="47">
        <v>5</v>
      </c>
      <c r="E28" s="47">
        <f t="shared" si="0"/>
        <v>175000</v>
      </c>
    </row>
    <row r="29" spans="1:5" ht="57.6" customHeight="1" x14ac:dyDescent="0.2">
      <c r="A29" s="29">
        <v>20702</v>
      </c>
      <c r="B29" s="20" t="s">
        <v>52</v>
      </c>
      <c r="C29" s="46">
        <v>35000</v>
      </c>
      <c r="D29" s="47">
        <v>1</v>
      </c>
      <c r="E29" s="47">
        <f t="shared" si="0"/>
        <v>35000</v>
      </c>
    </row>
    <row r="30" spans="1:5" ht="25.5" x14ac:dyDescent="0.2">
      <c r="A30" s="29">
        <v>207041</v>
      </c>
      <c r="B30" s="20" t="s">
        <v>53</v>
      </c>
      <c r="C30" s="46">
        <v>35000</v>
      </c>
      <c r="D30" s="47">
        <v>5</v>
      </c>
      <c r="E30" s="47">
        <f t="shared" si="0"/>
        <v>175000</v>
      </c>
    </row>
    <row r="31" spans="1:5" ht="63.75" x14ac:dyDescent="0.2">
      <c r="A31" s="29">
        <v>20802</v>
      </c>
      <c r="B31" s="20" t="s">
        <v>70</v>
      </c>
      <c r="C31" s="46">
        <v>35000</v>
      </c>
      <c r="D31" s="47">
        <v>1</v>
      </c>
      <c r="E31" s="47">
        <f>C31*D31</f>
        <v>35000</v>
      </c>
    </row>
    <row r="32" spans="1:5" ht="25.5" x14ac:dyDescent="0.2">
      <c r="A32" s="19">
        <v>20901</v>
      </c>
      <c r="B32" s="30" t="s">
        <v>55</v>
      </c>
      <c r="C32" s="46">
        <v>102000</v>
      </c>
      <c r="D32" s="47">
        <v>1</v>
      </c>
      <c r="E32" s="47">
        <f t="shared" si="0"/>
        <v>102000</v>
      </c>
    </row>
    <row r="33" spans="1:5" s="37" customFormat="1" x14ac:dyDescent="0.2">
      <c r="A33" s="57"/>
      <c r="B33" s="65" t="s">
        <v>23</v>
      </c>
      <c r="C33" s="66"/>
      <c r="D33" s="67"/>
      <c r="E33" s="67">
        <f>SUM(E24:E32)</f>
        <v>1032000</v>
      </c>
    </row>
    <row r="34" spans="1:5" x14ac:dyDescent="0.2">
      <c r="A34" s="44" t="s">
        <v>57</v>
      </c>
      <c r="B34" s="38"/>
      <c r="C34" s="39"/>
      <c r="D34" s="40"/>
      <c r="E34" s="32"/>
    </row>
    <row r="35" spans="1:5" ht="25.5" x14ac:dyDescent="0.2">
      <c r="A35" s="29">
        <v>30101</v>
      </c>
      <c r="B35" s="20" t="s">
        <v>22</v>
      </c>
      <c r="C35" s="46">
        <v>1032000</v>
      </c>
      <c r="D35" s="68">
        <v>0.13</v>
      </c>
      <c r="E35" s="47">
        <f t="shared" si="0"/>
        <v>134160</v>
      </c>
    </row>
    <row r="36" spans="1:5" x14ac:dyDescent="0.2">
      <c r="A36" s="29">
        <v>30102</v>
      </c>
      <c r="B36" s="12" t="s">
        <v>56</v>
      </c>
      <c r="C36" s="46">
        <v>53800</v>
      </c>
      <c r="D36" s="48">
        <v>0.33040000000000003</v>
      </c>
      <c r="E36" s="47">
        <f t="shared" si="0"/>
        <v>17775.52</v>
      </c>
    </row>
    <row r="37" spans="1:5" s="37" customFormat="1" x14ac:dyDescent="0.2">
      <c r="A37" s="49"/>
      <c r="B37" s="50" t="s">
        <v>59</v>
      </c>
      <c r="C37" s="50"/>
      <c r="D37" s="51"/>
      <c r="E37" s="51">
        <f>SUM(E35:E36)</f>
        <v>151935.51999999999</v>
      </c>
    </row>
    <row r="38" spans="1:5" x14ac:dyDescent="0.2">
      <c r="A38" s="44" t="s">
        <v>58</v>
      </c>
      <c r="B38" s="38"/>
      <c r="C38" s="39"/>
      <c r="D38" s="40"/>
      <c r="E38" s="32"/>
    </row>
    <row r="39" spans="1:5" ht="51" x14ac:dyDescent="0.2">
      <c r="A39" s="69">
        <v>40101</v>
      </c>
      <c r="B39" s="70" t="s">
        <v>60</v>
      </c>
      <c r="C39" s="71">
        <v>8400</v>
      </c>
      <c r="D39" s="72">
        <v>1</v>
      </c>
      <c r="E39" s="72">
        <f t="shared" ref="E39:E42" si="1">C39*D39</f>
        <v>8400</v>
      </c>
    </row>
    <row r="40" spans="1:5" ht="25.5" x14ac:dyDescent="0.2">
      <c r="A40" s="69">
        <v>40102</v>
      </c>
      <c r="B40" s="70" t="s">
        <v>61</v>
      </c>
      <c r="C40" s="71">
        <v>30000</v>
      </c>
      <c r="D40" s="72">
        <v>1</v>
      </c>
      <c r="E40" s="72">
        <f t="shared" si="1"/>
        <v>30000</v>
      </c>
    </row>
    <row r="41" spans="1:5" ht="25.5" x14ac:dyDescent="0.2">
      <c r="A41" s="69">
        <v>40103</v>
      </c>
      <c r="B41" s="70" t="s">
        <v>62</v>
      </c>
      <c r="C41" s="71">
        <v>2800</v>
      </c>
      <c r="D41" s="72">
        <v>5</v>
      </c>
      <c r="E41" s="72">
        <f t="shared" si="1"/>
        <v>14000</v>
      </c>
    </row>
    <row r="42" spans="1:5" ht="38.25" x14ac:dyDescent="0.2">
      <c r="A42" s="69">
        <v>40201</v>
      </c>
      <c r="B42" s="70" t="s">
        <v>71</v>
      </c>
      <c r="C42" s="71">
        <v>1400</v>
      </c>
      <c r="D42" s="72">
        <v>1</v>
      </c>
      <c r="E42" s="72">
        <f t="shared" si="1"/>
        <v>1400</v>
      </c>
    </row>
    <row r="43" spans="1:5" s="37" customFormat="1" x14ac:dyDescent="0.2">
      <c r="A43" s="49"/>
      <c r="B43" s="77" t="s">
        <v>64</v>
      </c>
      <c r="C43" s="50"/>
      <c r="D43" s="51"/>
      <c r="E43" s="67">
        <f>SUM(E39:E42)</f>
        <v>53800</v>
      </c>
    </row>
    <row r="44" spans="1:5" x14ac:dyDescent="0.2">
      <c r="A44" s="29"/>
      <c r="B44" s="20"/>
      <c r="C44" s="12"/>
      <c r="D44" s="31"/>
      <c r="E44" s="47"/>
    </row>
    <row r="45" spans="1:5" s="37" customFormat="1" x14ac:dyDescent="0.2">
      <c r="A45" s="49"/>
      <c r="B45" s="77" t="s">
        <v>65</v>
      </c>
      <c r="C45" s="50"/>
      <c r="D45" s="51"/>
      <c r="E45" s="67">
        <f>SUM(E22,E33,E37,E43)</f>
        <v>1328735.52</v>
      </c>
    </row>
    <row r="46" spans="1:5" x14ac:dyDescent="0.2">
      <c r="A46" s="29"/>
      <c r="B46" s="20"/>
      <c r="C46" s="12"/>
      <c r="D46" s="31"/>
      <c r="E46" s="47"/>
    </row>
    <row r="47" spans="1:5" s="21" customFormat="1" ht="33.6" customHeight="1" x14ac:dyDescent="0.2">
      <c r="A47" s="73"/>
      <c r="B47" s="74" t="s">
        <v>66</v>
      </c>
      <c r="C47" s="74"/>
      <c r="D47" s="75"/>
      <c r="E47" s="76"/>
    </row>
    <row r="48" spans="1:5" x14ac:dyDescent="0.2">
      <c r="A48" s="29"/>
      <c r="B48" s="12"/>
      <c r="C48" s="12"/>
      <c r="D48" s="31"/>
      <c r="E48" s="31"/>
    </row>
    <row r="49" spans="1:5" x14ac:dyDescent="0.2">
      <c r="A49" s="44" t="s">
        <v>17</v>
      </c>
      <c r="B49" s="38"/>
      <c r="C49" s="39"/>
      <c r="D49" s="40"/>
      <c r="E49" s="32"/>
    </row>
    <row r="50" spans="1:5" s="78" customFormat="1" ht="25.5" x14ac:dyDescent="0.2">
      <c r="A50" s="69">
        <v>234032</v>
      </c>
      <c r="B50" s="70" t="s">
        <v>67</v>
      </c>
      <c r="C50" s="71">
        <v>50000</v>
      </c>
      <c r="D50" s="72">
        <v>1</v>
      </c>
      <c r="E50" s="72">
        <f t="shared" ref="E50:E52" si="2">C50*D50</f>
        <v>50000</v>
      </c>
    </row>
    <row r="51" spans="1:5" s="78" customFormat="1" ht="25.5" x14ac:dyDescent="0.2">
      <c r="A51" s="69">
        <v>234052</v>
      </c>
      <c r="B51" s="70" t="s">
        <v>68</v>
      </c>
      <c r="C51" s="71">
        <v>35000</v>
      </c>
      <c r="D51" s="72">
        <v>1</v>
      </c>
      <c r="E51" s="72">
        <f t="shared" si="2"/>
        <v>35000</v>
      </c>
    </row>
    <row r="52" spans="1:5" s="78" customFormat="1" x14ac:dyDescent="0.2">
      <c r="A52" s="69">
        <v>23701</v>
      </c>
      <c r="B52" s="1" t="s">
        <v>69</v>
      </c>
      <c r="C52" s="71">
        <v>50000</v>
      </c>
      <c r="D52" s="72">
        <v>3</v>
      </c>
      <c r="E52" s="72">
        <f t="shared" si="2"/>
        <v>150000</v>
      </c>
    </row>
    <row r="53" spans="1:5" s="37" customFormat="1" x14ac:dyDescent="0.2">
      <c r="A53" s="79"/>
      <c r="B53" s="37" t="s">
        <v>23</v>
      </c>
      <c r="D53" s="80"/>
      <c r="E53" s="80">
        <f>SUM(E50:E52)</f>
        <v>235000</v>
      </c>
    </row>
    <row r="54" spans="1:5" x14ac:dyDescent="0.2">
      <c r="A54" s="44" t="s">
        <v>57</v>
      </c>
      <c r="B54" s="38"/>
      <c r="C54" s="39"/>
      <c r="D54" s="40"/>
      <c r="E54" s="32"/>
    </row>
    <row r="55" spans="1:5" ht="25.5" x14ac:dyDescent="0.2">
      <c r="A55" s="29">
        <v>33104</v>
      </c>
      <c r="B55" s="20" t="s">
        <v>22</v>
      </c>
      <c r="C55" s="46">
        <v>235000</v>
      </c>
      <c r="D55" s="68">
        <v>0.13</v>
      </c>
      <c r="E55" s="47">
        <f t="shared" ref="E55:E56" si="3">C55*D55</f>
        <v>30550</v>
      </c>
    </row>
    <row r="56" spans="1:5" x14ac:dyDescent="0.2">
      <c r="A56" s="29">
        <v>33105</v>
      </c>
      <c r="B56" s="12" t="s">
        <v>56</v>
      </c>
      <c r="C56" s="46">
        <v>40000</v>
      </c>
      <c r="D56" s="48">
        <v>0.33040000000000003</v>
      </c>
      <c r="E56" s="47">
        <f t="shared" si="3"/>
        <v>13216.000000000002</v>
      </c>
    </row>
    <row r="57" spans="1:5" x14ac:dyDescent="0.2">
      <c r="A57" s="90"/>
      <c r="B57" s="50" t="s">
        <v>59</v>
      </c>
      <c r="C57" s="91"/>
      <c r="D57" s="92"/>
      <c r="E57" s="93">
        <f>SUM(E55:E56)</f>
        <v>43766</v>
      </c>
    </row>
    <row r="58" spans="1:5" x14ac:dyDescent="0.2">
      <c r="A58" s="44" t="s">
        <v>58</v>
      </c>
      <c r="B58" s="38"/>
      <c r="C58" s="39"/>
      <c r="D58" s="40"/>
      <c r="E58" s="32"/>
    </row>
    <row r="59" spans="1:5" ht="25.5" x14ac:dyDescent="0.2">
      <c r="A59" s="69">
        <v>43201</v>
      </c>
      <c r="B59" s="70" t="s">
        <v>72</v>
      </c>
      <c r="C59" s="71">
        <v>40000</v>
      </c>
      <c r="D59" s="72">
        <v>1</v>
      </c>
      <c r="E59" s="72">
        <f t="shared" ref="E59" si="4">C59*D59</f>
        <v>40000</v>
      </c>
    </row>
    <row r="60" spans="1:5" s="37" customFormat="1" x14ac:dyDescent="0.2">
      <c r="A60" s="49"/>
      <c r="B60" s="50" t="s">
        <v>64</v>
      </c>
      <c r="C60" s="50"/>
      <c r="D60" s="51"/>
      <c r="E60" s="51">
        <f>SUM(E59)</f>
        <v>40000</v>
      </c>
    </row>
    <row r="61" spans="1:5" s="37" customFormat="1" x14ac:dyDescent="0.2">
      <c r="A61" s="49"/>
      <c r="B61" s="50"/>
      <c r="C61" s="50"/>
      <c r="D61" s="51"/>
      <c r="E61" s="51"/>
    </row>
    <row r="62" spans="1:5" s="37" customFormat="1" x14ac:dyDescent="0.2">
      <c r="A62" s="49"/>
      <c r="B62" s="50" t="s">
        <v>73</v>
      </c>
      <c r="C62" s="50"/>
      <c r="D62" s="51"/>
      <c r="E62" s="51">
        <f>SUM(E53,E57,E60)</f>
        <v>318766</v>
      </c>
    </row>
    <row r="63" spans="1:5" s="37" customFormat="1" x14ac:dyDescent="0.2">
      <c r="A63" s="49"/>
      <c r="B63" s="50"/>
      <c r="C63" s="50"/>
      <c r="D63" s="51"/>
      <c r="E63" s="51"/>
    </row>
    <row r="64" spans="1:5" x14ac:dyDescent="0.2">
      <c r="A64" s="29"/>
      <c r="B64" s="12"/>
      <c r="C64" s="12"/>
      <c r="D64" s="31"/>
      <c r="E64" s="31"/>
    </row>
    <row r="65" spans="1:5" s="37" customFormat="1" x14ac:dyDescent="0.2">
      <c r="A65" s="49"/>
      <c r="B65" s="50" t="s">
        <v>75</v>
      </c>
      <c r="C65" s="50"/>
      <c r="D65" s="51"/>
      <c r="E65" s="51">
        <f>SUM(E45,E62)</f>
        <v>1647501.52</v>
      </c>
    </row>
    <row r="66" spans="1:5" s="37" customFormat="1" x14ac:dyDescent="0.2">
      <c r="A66" s="49"/>
      <c r="B66" s="50" t="s">
        <v>74</v>
      </c>
      <c r="C66" s="50"/>
      <c r="D66" s="51"/>
      <c r="E66" s="51">
        <f>'2. melléklet'!E26</f>
        <v>237737.99999999997</v>
      </c>
    </row>
    <row r="67" spans="1:5" s="37" customFormat="1" x14ac:dyDescent="0.2">
      <c r="A67" s="49"/>
      <c r="B67" s="50"/>
      <c r="C67" s="50"/>
      <c r="D67" s="51"/>
      <c r="E67" s="51"/>
    </row>
    <row r="68" spans="1:5" s="37" customFormat="1" x14ac:dyDescent="0.2">
      <c r="A68" s="49"/>
      <c r="B68" s="50" t="s">
        <v>76</v>
      </c>
      <c r="C68" s="50"/>
      <c r="D68" s="51"/>
      <c r="E68" s="51">
        <f>SUM(E65:E66)</f>
        <v>1885239.52</v>
      </c>
    </row>
  </sheetData>
  <mergeCells count="2">
    <mergeCell ref="A10:A19"/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C14" sqref="C14"/>
    </sheetView>
  </sheetViews>
  <sheetFormatPr defaultRowHeight="15" x14ac:dyDescent="0.25"/>
  <cols>
    <col min="1" max="1" width="9.7109375" customWidth="1"/>
    <col min="2" max="2" width="42.7109375" customWidth="1"/>
    <col min="3" max="3" width="8.85546875" style="3"/>
    <col min="4" max="4" width="9.42578125" customWidth="1"/>
    <col min="5" max="5" width="9.85546875" style="3" bestFit="1" customWidth="1"/>
  </cols>
  <sheetData>
    <row r="1" spans="1:5" x14ac:dyDescent="0.25">
      <c r="A1" t="s">
        <v>54</v>
      </c>
    </row>
    <row r="3" spans="1:5" ht="33.6" customHeight="1" x14ac:dyDescent="0.25">
      <c r="A3" s="84" t="s">
        <v>24</v>
      </c>
      <c r="B3" s="84"/>
      <c r="C3" s="84"/>
      <c r="D3" s="84"/>
      <c r="E3" s="84"/>
    </row>
    <row r="5" spans="1:5" s="63" customFormat="1" ht="25.5" x14ac:dyDescent="0.25">
      <c r="A5" s="60" t="s">
        <v>10</v>
      </c>
      <c r="B5" s="60" t="s">
        <v>11</v>
      </c>
      <c r="C5" s="61" t="s">
        <v>12</v>
      </c>
      <c r="D5" s="62" t="s">
        <v>13</v>
      </c>
      <c r="E5" s="64" t="s">
        <v>47</v>
      </c>
    </row>
    <row r="6" spans="1:5" x14ac:dyDescent="0.25">
      <c r="A6" s="59" t="s">
        <v>25</v>
      </c>
      <c r="B6" s="1"/>
      <c r="C6" s="6"/>
      <c r="D6" s="2"/>
      <c r="E6" s="6"/>
    </row>
    <row r="7" spans="1:5" x14ac:dyDescent="0.25">
      <c r="A7" s="5" t="s">
        <v>16</v>
      </c>
      <c r="B7" s="1"/>
      <c r="C7" s="6"/>
      <c r="D7" s="2"/>
      <c r="E7" s="6"/>
    </row>
    <row r="8" spans="1:5" x14ac:dyDescent="0.25">
      <c r="A8" s="5">
        <v>151</v>
      </c>
      <c r="B8" s="1" t="s">
        <v>31</v>
      </c>
      <c r="C8" s="6"/>
      <c r="D8" s="2"/>
      <c r="E8" s="6"/>
    </row>
    <row r="9" spans="1:5" x14ac:dyDescent="0.25">
      <c r="A9" s="5">
        <v>15101</v>
      </c>
      <c r="B9" s="1" t="s">
        <v>32</v>
      </c>
      <c r="C9" s="6"/>
      <c r="D9" s="2"/>
      <c r="E9" s="6"/>
    </row>
    <row r="10" spans="1:5" x14ac:dyDescent="0.25">
      <c r="A10" s="7">
        <v>1510102</v>
      </c>
      <c r="B10" s="8" t="s">
        <v>26</v>
      </c>
      <c r="C10" s="9">
        <v>99.1</v>
      </c>
      <c r="D10" s="10">
        <v>2</v>
      </c>
      <c r="E10" s="9">
        <f>C10*D10</f>
        <v>198.2</v>
      </c>
    </row>
    <row r="11" spans="1:5" x14ac:dyDescent="0.25">
      <c r="A11" s="11">
        <v>15102</v>
      </c>
      <c r="B11" s="12" t="s">
        <v>33</v>
      </c>
      <c r="C11" s="9"/>
      <c r="D11" s="10"/>
      <c r="E11" s="9"/>
    </row>
    <row r="12" spans="1:5" ht="45" x14ac:dyDescent="0.25">
      <c r="A12" s="7">
        <v>1510201</v>
      </c>
      <c r="B12" s="13" t="s">
        <v>29</v>
      </c>
      <c r="C12" s="9">
        <v>13.5</v>
      </c>
      <c r="D12" s="10">
        <v>1100</v>
      </c>
      <c r="E12" s="9">
        <f>C12*D12</f>
        <v>14850</v>
      </c>
    </row>
    <row r="13" spans="1:5" x14ac:dyDescent="0.25">
      <c r="A13" s="7">
        <v>1510202</v>
      </c>
      <c r="B13" s="8" t="s">
        <v>28</v>
      </c>
      <c r="C13" s="9">
        <v>150</v>
      </c>
      <c r="D13" s="10">
        <v>1100</v>
      </c>
      <c r="E13" s="9">
        <f>C13*D13</f>
        <v>165000</v>
      </c>
    </row>
    <row r="14" spans="1:5" x14ac:dyDescent="0.25">
      <c r="A14" s="7">
        <v>152</v>
      </c>
      <c r="B14" s="8" t="s">
        <v>34</v>
      </c>
      <c r="C14" s="9"/>
      <c r="D14" s="10"/>
      <c r="E14" s="9"/>
    </row>
    <row r="15" spans="1:5" x14ac:dyDescent="0.25">
      <c r="A15" s="7">
        <v>15201</v>
      </c>
      <c r="B15" s="8" t="s">
        <v>35</v>
      </c>
      <c r="C15" s="9"/>
      <c r="D15" s="10"/>
      <c r="E15" s="9"/>
    </row>
    <row r="16" spans="1:5" ht="30" x14ac:dyDescent="0.25">
      <c r="A16" s="7">
        <v>1520101</v>
      </c>
      <c r="B16" s="13" t="s">
        <v>27</v>
      </c>
      <c r="C16" s="9">
        <v>4210.6000000000004</v>
      </c>
      <c r="D16" s="10">
        <v>1</v>
      </c>
      <c r="E16" s="9">
        <f>C16*D16</f>
        <v>4210.6000000000004</v>
      </c>
    </row>
    <row r="17" spans="1:5" x14ac:dyDescent="0.25">
      <c r="A17" s="7">
        <v>15202</v>
      </c>
      <c r="B17" s="8" t="s">
        <v>36</v>
      </c>
      <c r="C17" s="9"/>
      <c r="D17" s="10"/>
      <c r="E17" s="9"/>
    </row>
    <row r="18" spans="1:5" ht="30" x14ac:dyDescent="0.25">
      <c r="A18" s="7">
        <v>1520201</v>
      </c>
      <c r="B18" s="13" t="s">
        <v>30</v>
      </c>
      <c r="C18" s="9">
        <v>15.1</v>
      </c>
      <c r="D18" s="10">
        <v>2200</v>
      </c>
      <c r="E18" s="14">
        <f>C18*D18</f>
        <v>33220</v>
      </c>
    </row>
    <row r="19" spans="1:5" x14ac:dyDescent="0.25">
      <c r="A19" s="7">
        <v>1520202</v>
      </c>
      <c r="B19" s="8" t="s">
        <v>43</v>
      </c>
      <c r="C19" s="9">
        <v>3.2</v>
      </c>
      <c r="D19" s="10">
        <v>1100</v>
      </c>
      <c r="E19" s="14">
        <f t="shared" ref="E19:E25" si="0">C19*D19</f>
        <v>3520</v>
      </c>
    </row>
    <row r="20" spans="1:5" x14ac:dyDescent="0.25">
      <c r="A20" s="7">
        <v>15203</v>
      </c>
      <c r="B20" s="8" t="s">
        <v>37</v>
      </c>
      <c r="C20" s="9"/>
      <c r="D20" s="10"/>
      <c r="E20" s="14"/>
    </row>
    <row r="21" spans="1:5" ht="30" x14ac:dyDescent="0.25">
      <c r="A21" s="7">
        <v>1520301</v>
      </c>
      <c r="B21" s="13" t="s">
        <v>38</v>
      </c>
      <c r="C21" s="9">
        <v>1969.7</v>
      </c>
      <c r="D21" s="10">
        <v>2</v>
      </c>
      <c r="E21" s="14">
        <f t="shared" si="0"/>
        <v>3939.4</v>
      </c>
    </row>
    <row r="22" spans="1:5" ht="30" x14ac:dyDescent="0.25">
      <c r="A22" s="7">
        <v>1520302</v>
      </c>
      <c r="B22" s="13" t="s">
        <v>39</v>
      </c>
      <c r="C22" s="9">
        <v>3565.4</v>
      </c>
      <c r="D22" s="10">
        <v>1</v>
      </c>
      <c r="E22" s="14">
        <f t="shared" si="0"/>
        <v>3565.4</v>
      </c>
    </row>
    <row r="23" spans="1:5" ht="30" x14ac:dyDescent="0.25">
      <c r="A23" s="7">
        <v>15204</v>
      </c>
      <c r="B23" s="13" t="s">
        <v>40</v>
      </c>
      <c r="C23" s="9"/>
      <c r="D23" s="10"/>
      <c r="E23" s="14"/>
    </row>
    <row r="24" spans="1:5" x14ac:dyDescent="0.25">
      <c r="A24" s="7">
        <v>1520401</v>
      </c>
      <c r="B24" s="13" t="s">
        <v>41</v>
      </c>
      <c r="C24" s="9">
        <v>2245.3000000000002</v>
      </c>
      <c r="D24" s="10">
        <v>1</v>
      </c>
      <c r="E24" s="14">
        <f t="shared" si="0"/>
        <v>2245.3000000000002</v>
      </c>
    </row>
    <row r="25" spans="1:5" ht="30" x14ac:dyDescent="0.25">
      <c r="A25" s="7">
        <v>1520402</v>
      </c>
      <c r="B25" s="13" t="s">
        <v>42</v>
      </c>
      <c r="C25" s="9">
        <v>2371.9</v>
      </c>
      <c r="D25" s="10">
        <v>1</v>
      </c>
      <c r="E25" s="14">
        <f t="shared" si="0"/>
        <v>2371.9</v>
      </c>
    </row>
    <row r="26" spans="1:5" s="54" customFormat="1" x14ac:dyDescent="0.25">
      <c r="A26" s="52"/>
      <c r="B26" s="52" t="s">
        <v>46</v>
      </c>
      <c r="C26" s="53"/>
      <c r="D26" s="52"/>
      <c r="E26" s="53">
        <f>SUM(E24:E25,E10:E25)</f>
        <v>237737.99999999997</v>
      </c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1. melléklet</vt:lpstr>
      <vt:lpstr>2.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Pénzügy2</dc:creator>
  <cp:lastModifiedBy>User</cp:lastModifiedBy>
  <cp:lastPrinted>2022-02-10T07:33:48Z</cp:lastPrinted>
  <dcterms:created xsi:type="dcterms:W3CDTF">2020-09-11T08:24:51Z</dcterms:created>
  <dcterms:modified xsi:type="dcterms:W3CDTF">2022-02-10T07:40:27Z</dcterms:modified>
</cp:coreProperties>
</file>